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0229/"/>
    </mc:Choice>
  </mc:AlternateContent>
  <xr:revisionPtr revIDLastSave="761" documentId="8_{47016CA1-E1E5-4D54-9335-8F3921172825}" xr6:coauthVersionLast="47" xr6:coauthVersionMax="47" xr10:uidLastSave="{C1C98568-3BBB-43C4-ADD4-A48AF409DC55}"/>
  <bookViews>
    <workbookView xWindow="-120" yWindow="-16320" windowWidth="29040" windowHeight="15720" tabRatio="825" xr2:uid="{00000000-000D-0000-FFFF-FFFF00000000}"/>
  </bookViews>
  <sheets>
    <sheet name="Principal" sheetId="4" r:id="rId1"/>
    <sheet name="buques" sheetId="1" r:id="rId2"/>
    <sheet name="ag, marítimos" sheetId="9" r:id="rId3"/>
    <sheet name="exportadores" sheetId="3" r:id="rId4"/>
    <sheet name="manzanas &amp; peras" sheetId="10" r:id="rId5"/>
    <sheet name="especies &amp; destinos" sheetId="8" r:id="rId6"/>
    <sheet name="especies x destinos" sheetId="11" r:id="rId7"/>
  </sheets>
  <definedNames>
    <definedName name="_xlnm._FilterDatabase" localSheetId="6" hidden="1">'especies x destinos'!$A$13:$I$52</definedName>
    <definedName name="_xlnm._FilterDatabase" localSheetId="3" hidden="1">exportadores!$B$12:$G$12</definedName>
    <definedName name="_xlnm.Print_Titles" localSheetId="1">buques!$1:$12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1" i="11" l="1"/>
  <c r="I50" i="11"/>
  <c r="I49" i="11"/>
  <c r="I48" i="11"/>
  <c r="I47" i="11"/>
  <c r="I46" i="11"/>
  <c r="I45" i="11"/>
  <c r="I44" i="11"/>
  <c r="I42" i="11"/>
  <c r="I41" i="11"/>
  <c r="I39" i="11"/>
  <c r="I37" i="11"/>
  <c r="I36" i="11"/>
  <c r="I35" i="11"/>
  <c r="I34" i="11"/>
  <c r="I33" i="11"/>
  <c r="I32" i="11"/>
  <c r="I30" i="11"/>
  <c r="I29" i="11"/>
  <c r="I28" i="11"/>
  <c r="I26" i="11"/>
  <c r="I25" i="11"/>
  <c r="I24" i="11"/>
  <c r="I23" i="11"/>
  <c r="I21" i="11"/>
  <c r="I20" i="11"/>
  <c r="I16" i="11"/>
  <c r="I15" i="11"/>
  <c r="H53" i="8"/>
  <c r="H52" i="8"/>
  <c r="H51" i="8"/>
  <c r="H50" i="8"/>
  <c r="H48" i="8"/>
  <c r="H47" i="8"/>
  <c r="H46" i="8"/>
  <c r="H45" i="8"/>
  <c r="H44" i="8"/>
  <c r="H43" i="8"/>
  <c r="H41" i="8"/>
  <c r="H40" i="8"/>
  <c r="H39" i="8"/>
  <c r="H38" i="8"/>
  <c r="H37" i="8"/>
  <c r="H36" i="8"/>
  <c r="H35" i="8"/>
  <c r="H33" i="8"/>
  <c r="H31" i="8"/>
  <c r="H30" i="8"/>
  <c r="H23" i="8"/>
  <c r="H22" i="8"/>
  <c r="H21" i="8"/>
  <c r="H20" i="8"/>
  <c r="H19" i="8"/>
  <c r="H18" i="8"/>
  <c r="H16" i="8"/>
  <c r="H15" i="8"/>
  <c r="E60" i="3"/>
  <c r="F58" i="3" s="1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4" i="9"/>
  <c r="F13" i="9"/>
  <c r="F49" i="3" l="1"/>
  <c r="F50" i="3"/>
  <c r="F51" i="3"/>
  <c r="F52" i="3"/>
  <c r="F53" i="3"/>
  <c r="F54" i="3"/>
  <c r="F55" i="3"/>
  <c r="F56" i="3"/>
  <c r="F57" i="3"/>
  <c r="F59" i="3"/>
  <c r="F44" i="3"/>
  <c r="F45" i="3"/>
  <c r="F46" i="3"/>
  <c r="F47" i="3"/>
  <c r="F48" i="3"/>
  <c r="F10" i="1"/>
  <c r="F10" i="8" l="1"/>
  <c r="F10" i="11"/>
  <c r="B54" i="8"/>
  <c r="C54" i="8"/>
  <c r="D54" i="8"/>
  <c r="C60" i="3"/>
  <c r="D60" i="3"/>
  <c r="F60" i="3"/>
  <c r="G54" i="8"/>
  <c r="F54" i="8"/>
  <c r="E54" i="8"/>
  <c r="E42" i="10"/>
  <c r="D42" i="10"/>
  <c r="C42" i="10"/>
  <c r="E15" i="9"/>
  <c r="D15" i="9"/>
  <c r="C15" i="9"/>
  <c r="F19" i="1"/>
  <c r="E19" i="1"/>
  <c r="D19" i="1"/>
  <c r="G24" i="8"/>
  <c r="F24" i="8"/>
  <c r="D24" i="8"/>
  <c r="C24" i="8"/>
  <c r="B24" i="8"/>
  <c r="E24" i="8"/>
  <c r="F10" i="9"/>
  <c r="F10" i="3"/>
  <c r="E10" i="10"/>
  <c r="F15" i="9"/>
  <c r="F42" i="10" l="1"/>
  <c r="F34" i="10"/>
  <c r="F18" i="10"/>
  <c r="F33" i="10"/>
  <c r="F17" i="10"/>
  <c r="F32" i="10"/>
  <c r="F16" i="10"/>
  <c r="F31" i="10"/>
  <c r="F15" i="10"/>
  <c r="F30" i="10"/>
  <c r="F14" i="10"/>
  <c r="F29" i="10"/>
  <c r="F13" i="10"/>
  <c r="F28" i="10"/>
  <c r="F27" i="10"/>
  <c r="F26" i="10"/>
  <c r="F41" i="10"/>
  <c r="F25" i="10"/>
  <c r="F40" i="10"/>
  <c r="F24" i="10"/>
  <c r="F39" i="10"/>
  <c r="F23" i="10"/>
  <c r="F38" i="10"/>
  <c r="F22" i="10"/>
  <c r="F37" i="10"/>
  <c r="F21" i="10"/>
  <c r="F36" i="10"/>
  <c r="F20" i="10"/>
  <c r="F35" i="10"/>
  <c r="F19" i="10"/>
  <c r="H55" i="8"/>
  <c r="H54" i="8"/>
  <c r="H24" i="8"/>
  <c r="H25" i="8"/>
  <c r="H52" i="11"/>
  <c r="G52" i="11"/>
  <c r="F52" i="11"/>
  <c r="E52" i="11"/>
  <c r="D52" i="11"/>
  <c r="C52" i="11"/>
  <c r="I52" i="11" l="1"/>
  <c r="I53" i="11"/>
</calcChain>
</file>

<file path=xl/sharedStrings.xml><?xml version="1.0" encoding="utf-8"?>
<sst xmlns="http://schemas.openxmlformats.org/spreadsheetml/2006/main" count="277" uniqueCount="119">
  <si>
    <t>ESPECIE</t>
  </si>
  <si>
    <t>PALLETS</t>
  </si>
  <si>
    <t>BULTOS</t>
  </si>
  <si>
    <t>TONELADAS</t>
  </si>
  <si>
    <t>Totales</t>
  </si>
  <si>
    <t>DESTINO</t>
  </si>
  <si>
    <t>% Variación</t>
  </si>
  <si>
    <t>BUQUE</t>
  </si>
  <si>
    <t>FECHA</t>
  </si>
  <si>
    <t>N°</t>
  </si>
  <si>
    <t>EXPORTADOR</t>
  </si>
  <si>
    <t>% Distr.</t>
  </si>
  <si>
    <t>AGENTE</t>
  </si>
  <si>
    <t>TOTALES</t>
  </si>
  <si>
    <t>Datos Estadísticos de embarques</t>
  </si>
  <si>
    <t>Variación en pallets:</t>
  </si>
  <si>
    <t>---%</t>
  </si>
  <si>
    <t>TEMPORADA 2024</t>
  </si>
  <si>
    <t>BUQUES | 2024</t>
  </si>
  <si>
    <t>AGENTES MARITIMOS | 2024</t>
  </si>
  <si>
    <t>EXPORTADORES | 2024</t>
  </si>
  <si>
    <r>
      <t xml:space="preserve">COMPARATIVOS - ESPECIES &amp;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</si>
  <si>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r>
      <t xml:space="preserve">COMPARATIVO - ESPECIES POR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</t>
    </r>
  </si>
  <si>
    <t>EXPORTADORES - MANZANAS &amp; PERAS | 2024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</si>
  <si>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29/02/2024</t>
    </r>
  </si>
  <si>
    <t xml:space="preserve">SAN ALBERTO V405    </t>
  </si>
  <si>
    <t xml:space="preserve">WILD PEONY          </t>
  </si>
  <si>
    <t xml:space="preserve">VARAMO V406         </t>
  </si>
  <si>
    <t xml:space="preserve">SAN ALBERTO V407    </t>
  </si>
  <si>
    <t xml:space="preserve">VARAMO V408         </t>
  </si>
  <si>
    <t xml:space="preserve">BALTIC PATRIOT      </t>
  </si>
  <si>
    <t xml:space="preserve">MAERKS ARGENTINA SA </t>
  </si>
  <si>
    <t xml:space="preserve">MULTIMAR S.A.       </t>
  </si>
  <si>
    <t xml:space="preserve">PAI S.A.            </t>
  </si>
  <si>
    <t>PAT. FRUITS TRADE SA</t>
  </si>
  <si>
    <t xml:space="preserve">MOÑO AZUL S.A.      </t>
  </si>
  <si>
    <t xml:space="preserve">DON CLEMENTE SRL    </t>
  </si>
  <si>
    <t xml:space="preserve">EMELKA S.A.         </t>
  </si>
  <si>
    <t xml:space="preserve">TRES ASES S.A.      </t>
  </si>
  <si>
    <t xml:space="preserve">STD FRUIT ARG. S.A. </t>
  </si>
  <si>
    <t>FRUTAS SENSACION SRL</t>
  </si>
  <si>
    <t xml:space="preserve">KLEPPE S.A.         </t>
  </si>
  <si>
    <t xml:space="preserve">BOSCHI HNOS S.A.    </t>
  </si>
  <si>
    <t xml:space="preserve">CLASICA S.R.L.      </t>
  </si>
  <si>
    <t xml:space="preserve">GLOBAL FRESH        </t>
  </si>
  <si>
    <t xml:space="preserve">FRUIT WORLD SA      </t>
  </si>
  <si>
    <t xml:space="preserve">TREVISUR SA         </t>
  </si>
  <si>
    <t xml:space="preserve">BATTAGLIO ARG. SA   </t>
  </si>
  <si>
    <t xml:space="preserve">ECOFRUT SA          </t>
  </si>
  <si>
    <t xml:space="preserve">LA CONQUISTA SRL    </t>
  </si>
  <si>
    <t xml:space="preserve">RAFICO S.A          </t>
  </si>
  <si>
    <t xml:space="preserve">CASTRO FRANCO G.    </t>
  </si>
  <si>
    <t xml:space="preserve">FRUTOS DEL SOL SA   </t>
  </si>
  <si>
    <t xml:space="preserve">TEOREMA SRL         </t>
  </si>
  <si>
    <t>ORGANICOS ARGENTINOS</t>
  </si>
  <si>
    <t xml:space="preserve">AGROFRUITS SRL      </t>
  </si>
  <si>
    <t xml:space="preserve">TERRUÑO DE LA PATAG </t>
  </si>
  <si>
    <t xml:space="preserve">CIPOLE S.A.S        </t>
  </si>
  <si>
    <t xml:space="preserve">MI VIEJO SA         </t>
  </si>
  <si>
    <t xml:space="preserve">AGROSAN             </t>
  </si>
  <si>
    <t xml:space="preserve">CABO VIRGENES       </t>
  </si>
  <si>
    <t xml:space="preserve">GEOFRUT             </t>
  </si>
  <si>
    <t>SAN FCO LO GARCES SP</t>
  </si>
  <si>
    <t xml:space="preserve">MIELE S.A.          </t>
  </si>
  <si>
    <t xml:space="preserve">THE O'STRAD.COMP.SA </t>
  </si>
  <si>
    <t xml:space="preserve">COPERFRUT           </t>
  </si>
  <si>
    <t xml:space="preserve">GOLDEN EXPORTSRL    </t>
  </si>
  <si>
    <t xml:space="preserve">SANCHEZ AMEZCUA SA  </t>
  </si>
  <si>
    <t xml:space="preserve">COMERC GREENVIC SA  </t>
  </si>
  <si>
    <t xml:space="preserve">VERFRUT             </t>
  </si>
  <si>
    <t xml:space="preserve">SUMMERLAND          </t>
  </si>
  <si>
    <t xml:space="preserve">ALMANA S.R.L.       </t>
  </si>
  <si>
    <t>PESQUERA DEL SUD SRL</t>
  </si>
  <si>
    <t xml:space="preserve">NEWSAN SA           </t>
  </si>
  <si>
    <t xml:space="preserve">MINERVA             </t>
  </si>
  <si>
    <t xml:space="preserve">FRESH AND GOOD SPA  </t>
  </si>
  <si>
    <t xml:space="preserve">ENTRE VALLES        </t>
  </si>
  <si>
    <t xml:space="preserve">AGROFRUTA SA        </t>
  </si>
  <si>
    <t xml:space="preserve">MONTE ALTO          </t>
  </si>
  <si>
    <t xml:space="preserve">RUCARAY             </t>
  </si>
  <si>
    <t xml:space="preserve">CIRUELA             </t>
  </si>
  <si>
    <t xml:space="preserve">DURAZNO             </t>
  </si>
  <si>
    <t xml:space="preserve">MANZANA             </t>
  </si>
  <si>
    <t xml:space="preserve">NECT-CIRU           </t>
  </si>
  <si>
    <t xml:space="preserve">NECT-DURAZ          </t>
  </si>
  <si>
    <t xml:space="preserve">NECTARIN            </t>
  </si>
  <si>
    <t xml:space="preserve">PERA                </t>
  </si>
  <si>
    <t xml:space="preserve">UVA                 </t>
  </si>
  <si>
    <t xml:space="preserve">ALEMANIA            </t>
  </si>
  <si>
    <t xml:space="preserve">ARABIA              </t>
  </si>
  <si>
    <t xml:space="preserve">CANADA              </t>
  </si>
  <si>
    <t xml:space="preserve">EMIRATOS ARABES     </t>
  </si>
  <si>
    <t xml:space="preserve">ESPAÑA              </t>
  </si>
  <si>
    <t xml:space="preserve">FRANCIA             </t>
  </si>
  <si>
    <t xml:space="preserve">GRECIA              </t>
  </si>
  <si>
    <t xml:space="preserve">HOLANDA             </t>
  </si>
  <si>
    <t xml:space="preserve">INDIA               </t>
  </si>
  <si>
    <t xml:space="preserve">INGLATERRA          </t>
  </si>
  <si>
    <t xml:space="preserve">ISRAEL              </t>
  </si>
  <si>
    <t xml:space="preserve">ITALIA              </t>
  </si>
  <si>
    <t xml:space="preserve">LIBIA               </t>
  </si>
  <si>
    <t xml:space="preserve">LITUANIA            </t>
  </si>
  <si>
    <t xml:space="preserve">MARRUECOS           </t>
  </si>
  <si>
    <t xml:space="preserve">NORUEGA             </t>
  </si>
  <si>
    <t xml:space="preserve">QATAR               </t>
  </si>
  <si>
    <t xml:space="preserve">RUSIA               </t>
  </si>
  <si>
    <t xml:space="preserve">SUECIA              </t>
  </si>
  <si>
    <t xml:space="preserve">U.S.A.              </t>
  </si>
  <si>
    <t xml:space="preserve">IRLANDA             </t>
  </si>
  <si>
    <t xml:space="preserve">PORTUGAL            </t>
  </si>
  <si>
    <t xml:space="preserve">CARNE               </t>
  </si>
  <si>
    <t xml:space="preserve">LANGOSTINO          </t>
  </si>
  <si>
    <t xml:space="preserve">ALBANIA             </t>
  </si>
  <si>
    <t xml:space="preserve">BRASIL              </t>
  </si>
  <si>
    <t>EMIRATOS ARABES</t>
  </si>
  <si>
    <t xml:space="preserve">EGIPTO              </t>
  </si>
  <si>
    <t>CARNE</t>
  </si>
  <si>
    <t>LANGOSTINO</t>
  </si>
  <si>
    <t>% Var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</si>
</sst>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d/mm/yyyy"/>
    <numFmt numFmtId="166" formatCode="dd/mm/yyyy"/>
    <numFmt numFmtId="167" formatCode="_ * #,##0_ ;_ * \-#,##0_ ;_ * \-??_ ;_ @_ "/>
    <numFmt numFmtId="168" formatCode="0\ %"/>
    <numFmt numFmtId="169" formatCode="0.00\ %"/>
    <numFmt numFmtId="170" formatCode="_(* #,##0.00_);_(* \(#,##0.00\);_(* \-??_);_(@_)"/>
    <numFmt numFmtId="171" formatCode="_(* #,##0_);_(* \(#,##0\);_(* \-??_);_(@_)"/>
  </numFmts>
  <fonts count="4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b/>
      <sz val="10"/>
      <color indexed="18"/>
      <name val="Consolas"/>
      <family val="3"/>
    </font>
    <font>
      <b/>
      <sz val="12"/>
      <name val="Consolas"/>
      <family val="3"/>
    </font>
    <font>
      <b/>
      <sz val="12"/>
      <color theme="1" tint="0.34998626667073579"/>
      <name val="Consolas"/>
      <family val="3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b/>
      <sz val="8"/>
      <name val="Consolas"/>
      <family val="3"/>
      <charset val="1"/>
    </font>
    <font>
      <sz val="10"/>
      <name val="Arial"/>
      <family val="2"/>
      <charset val="1"/>
    </font>
    <font>
      <sz val="8"/>
      <name val="Consolas"/>
      <family val="3"/>
    </font>
    <font>
      <sz val="11"/>
      <color rgb="FF333399"/>
      <name val="Consolas"/>
      <family val="3"/>
    </font>
    <font>
      <sz val="11"/>
      <color indexed="18"/>
      <name val="Consolas"/>
      <family val="3"/>
    </font>
    <font>
      <sz val="8"/>
      <color indexed="18"/>
      <name val="Consolas"/>
      <family val="3"/>
    </font>
    <font>
      <sz val="9"/>
      <name val="Arial"/>
      <family val="2"/>
    </font>
    <font>
      <b/>
      <sz val="12"/>
      <color theme="1" tint="0.249977111117893"/>
      <name val="Consolas"/>
      <family val="3"/>
      <charset val="1"/>
    </font>
    <font>
      <sz val="12"/>
      <color theme="1" tint="0.34998626667073579"/>
      <name val="Consolas"/>
      <family val="3"/>
    </font>
    <font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  <charset val="1"/>
    </font>
    <font>
      <b/>
      <sz val="9"/>
      <color theme="2" tint="-0.89999084444715716"/>
      <name val="Consolas"/>
      <family val="3"/>
      <charset val="1"/>
    </font>
    <font>
      <sz val="10"/>
      <color theme="2" tint="-0.89999084444715716"/>
      <name val="Arial"/>
      <family val="2"/>
    </font>
    <font>
      <b/>
      <sz val="11"/>
      <color theme="2" tint="-0.89999084444715716"/>
      <name val="Consolas"/>
      <family val="3"/>
    </font>
    <font>
      <sz val="10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sz val="9"/>
      <color theme="2" tint="-0.89999084444715716"/>
      <name val="Arial"/>
      <family val="2"/>
    </font>
    <font>
      <b/>
      <sz val="20"/>
      <color theme="2" tint="-0.89999084444715716"/>
      <name val="Consolas"/>
      <family val="3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b/>
      <sz val="9"/>
      <color rgb="FFD9D9D9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theme="2" tint="-0.89999084444715716"/>
      <name val="Arial"/>
      <family val="2"/>
    </font>
    <font>
      <sz val="9"/>
      <color theme="2" tint="-0.89999084444715716"/>
      <name val="Consolas"/>
      <family val="3"/>
      <charset val="1"/>
    </font>
    <font>
      <b/>
      <sz val="9"/>
      <color theme="0"/>
      <name val="Consolas"/>
      <family val="3"/>
    </font>
    <font>
      <b/>
      <sz val="10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b/>
      <sz val="9"/>
      <color theme="0"/>
      <name val="Consolas"/>
      <family val="3"/>
      <charset val="1"/>
    </font>
    <font>
      <b/>
      <sz val="9"/>
      <color rgb="FF262626"/>
      <name val="Consolas"/>
      <family val="3"/>
    </font>
    <font>
      <b/>
      <sz val="9"/>
      <color theme="2" tint="-0.89999084444715716"/>
      <name val="Consolas"/>
      <family val="3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1F497D"/>
      </patternFill>
    </fill>
    <fill>
      <patternFill patternType="solid">
        <fgColor theme="4" tint="-0.249977111117893"/>
        <bgColor rgb="FF9999FF"/>
      </patternFill>
    </fill>
    <fill>
      <patternFill patternType="solid">
        <fgColor theme="4" tint="-0.249977111117893"/>
        <bgColor rgb="FF33CCCC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3A3935"/>
      </left>
      <right/>
      <top/>
      <bottom style="thin">
        <color rgb="FF3A3935"/>
      </bottom>
      <diagonal/>
    </border>
    <border>
      <left/>
      <right style="thin">
        <color rgb="FF3A3935"/>
      </right>
      <top/>
      <bottom style="thin">
        <color rgb="FF3A3935"/>
      </bottom>
      <diagonal/>
    </border>
    <border>
      <left/>
      <right style="thin">
        <color indexed="64"/>
      </right>
      <top/>
      <bottom style="thin">
        <color rgb="FF3A3935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12" fillId="0" borderId="0" applyBorder="0" applyProtection="0"/>
    <xf numFmtId="170" fontId="12" fillId="0" borderId="0" applyBorder="0" applyProtection="0"/>
  </cellStyleXfs>
  <cellXfs count="113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2" fillId="0" borderId="0" xfId="0" applyFont="1"/>
    <xf numFmtId="0" fontId="0" fillId="2" borderId="0" xfId="0" applyFill="1"/>
    <xf numFmtId="0" fontId="4" fillId="0" borderId="0" xfId="0" applyFont="1"/>
    <xf numFmtId="3" fontId="5" fillId="0" borderId="0" xfId="0" applyNumberFormat="1" applyFont="1"/>
    <xf numFmtId="1" fontId="0" fillId="0" borderId="0" xfId="0" applyNumberFormat="1"/>
    <xf numFmtId="3" fontId="0" fillId="0" borderId="0" xfId="0" applyNumberFormat="1"/>
    <xf numFmtId="1" fontId="5" fillId="0" borderId="0" xfId="0" applyNumberFormat="1" applyFont="1"/>
    <xf numFmtId="165" fontId="5" fillId="0" borderId="0" xfId="0" applyNumberFormat="1" applyFont="1"/>
    <xf numFmtId="0" fontId="5" fillId="0" borderId="0" xfId="0" applyFont="1"/>
    <xf numFmtId="0" fontId="11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4" fontId="14" fillId="0" borderId="0" xfId="0" applyNumberFormat="1" applyFont="1" applyAlignment="1">
      <alignment horizontal="right"/>
    </xf>
    <xf numFmtId="14" fontId="1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horizontal="right"/>
    </xf>
    <xf numFmtId="14" fontId="20" fillId="0" borderId="0" xfId="0" applyNumberFormat="1" applyFont="1" applyAlignment="1">
      <alignment horizontal="right"/>
    </xf>
    <xf numFmtId="14" fontId="20" fillId="0" borderId="0" xfId="0" applyNumberFormat="1" applyFont="1" applyAlignment="1">
      <alignment horizontal="right" vertical="center"/>
    </xf>
    <xf numFmtId="3" fontId="22" fillId="0" borderId="6" xfId="0" applyNumberFormat="1" applyFont="1" applyBorder="1" applyAlignment="1">
      <alignment vertical="center"/>
    </xf>
    <xf numFmtId="3" fontId="22" fillId="0" borderId="6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/>
    <xf numFmtId="0" fontId="29" fillId="0" borderId="0" xfId="0" applyFont="1" applyAlignment="1">
      <alignment vertical="center"/>
    </xf>
    <xf numFmtId="0" fontId="27" fillId="0" borderId="0" xfId="0" applyFont="1"/>
    <xf numFmtId="3" fontId="31" fillId="0" borderId="0" xfId="0" applyNumberFormat="1" applyFont="1" applyAlignment="1">
      <alignment horizontal="right" vertical="center"/>
    </xf>
    <xf numFmtId="3" fontId="32" fillId="0" borderId="0" xfId="0" applyNumberFormat="1" applyFont="1" applyAlignment="1">
      <alignment vertical="center"/>
    </xf>
    <xf numFmtId="166" fontId="32" fillId="0" borderId="0" xfId="0" applyNumberFormat="1" applyFont="1" applyAlignment="1">
      <alignment vertical="center"/>
    </xf>
    <xf numFmtId="3" fontId="22" fillId="0" borderId="0" xfId="0" applyNumberFormat="1" applyFont="1" applyAlignment="1">
      <alignment horizontal="right" vertical="center"/>
    </xf>
    <xf numFmtId="0" fontId="17" fillId="0" borderId="0" xfId="0" applyFont="1"/>
    <xf numFmtId="10" fontId="32" fillId="0" borderId="0" xfId="2" applyNumberFormat="1" applyFont="1" applyAlignment="1">
      <alignment vertical="center"/>
    </xf>
    <xf numFmtId="167" fontId="33" fillId="3" borderId="6" xfId="1" applyNumberFormat="1" applyFont="1" applyFill="1" applyBorder="1" applyAlignment="1" applyProtection="1">
      <alignment vertical="center"/>
    </xf>
    <xf numFmtId="167" fontId="33" fillId="3" borderId="6" xfId="1" applyNumberFormat="1" applyFont="1" applyFill="1" applyBorder="1" applyAlignment="1" applyProtection="1">
      <alignment horizontal="right" vertical="center"/>
    </xf>
    <xf numFmtId="0" fontId="33" fillId="3" borderId="6" xfId="0" applyFont="1" applyFill="1" applyBorder="1" applyAlignment="1">
      <alignment horizontal="right" vertical="center"/>
    </xf>
    <xf numFmtId="9" fontId="33" fillId="3" borderId="6" xfId="2" applyFont="1" applyFill="1" applyBorder="1" applyAlignment="1" applyProtection="1">
      <alignment vertical="center"/>
    </xf>
    <xf numFmtId="0" fontId="33" fillId="3" borderId="7" xfId="0" applyFont="1" applyFill="1" applyBorder="1" applyAlignment="1">
      <alignment horizontal="right" vertical="center"/>
    </xf>
    <xf numFmtId="167" fontId="33" fillId="3" borderId="7" xfId="1" applyNumberFormat="1" applyFont="1" applyFill="1" applyBorder="1" applyAlignment="1" applyProtection="1">
      <alignment vertical="center"/>
    </xf>
    <xf numFmtId="9" fontId="33" fillId="3" borderId="7" xfId="2" applyFont="1" applyFill="1" applyBorder="1" applyAlignment="1" applyProtection="1">
      <alignment vertical="center"/>
    </xf>
    <xf numFmtId="169" fontId="34" fillId="0" borderId="0" xfId="3" applyNumberFormat="1" applyFont="1" applyBorder="1" applyAlignment="1" applyProtection="1">
      <alignment vertical="center"/>
    </xf>
    <xf numFmtId="0" fontId="35" fillId="0" borderId="0" xfId="0" applyFont="1"/>
    <xf numFmtId="3" fontId="35" fillId="0" borderId="0" xfId="0" applyNumberFormat="1" applyFont="1"/>
    <xf numFmtId="0" fontId="29" fillId="0" borderId="0" xfId="0" applyFont="1"/>
    <xf numFmtId="3" fontId="22" fillId="0" borderId="1" xfId="0" applyNumberFormat="1" applyFont="1" applyBorder="1" applyAlignment="1">
      <alignment horizontal="left" vertical="center"/>
    </xf>
    <xf numFmtId="3" fontId="22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167" fontId="32" fillId="0" borderId="0" xfId="1" applyNumberFormat="1" applyFont="1" applyFill="1" applyBorder="1" applyAlignment="1" applyProtection="1">
      <alignment vertical="center"/>
    </xf>
    <xf numFmtId="166" fontId="37" fillId="4" borderId="0" xfId="0" applyNumberFormat="1" applyFont="1" applyFill="1" applyAlignment="1">
      <alignment horizontal="right" vertical="center"/>
    </xf>
    <xf numFmtId="171" fontId="37" fillId="4" borderId="0" xfId="4" applyNumberFormat="1" applyFont="1" applyFill="1" applyBorder="1" applyAlignment="1" applyProtection="1">
      <alignment horizontal="right" vertical="center"/>
    </xf>
    <xf numFmtId="171" fontId="37" fillId="4" borderId="0" xfId="4" applyNumberFormat="1" applyFont="1" applyFill="1" applyBorder="1" applyAlignment="1" applyProtection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22" fillId="0" borderId="2" xfId="0" applyFont="1" applyBorder="1" applyAlignment="1">
      <alignment horizontal="right" vertical="center"/>
    </xf>
    <xf numFmtId="167" fontId="32" fillId="0" borderId="5" xfId="1" applyNumberFormat="1" applyFont="1" applyFill="1" applyBorder="1" applyAlignment="1" applyProtection="1">
      <alignment vertical="center"/>
    </xf>
    <xf numFmtId="171" fontId="37" fillId="4" borderId="5" xfId="4" applyNumberFormat="1" applyFont="1" applyFill="1" applyBorder="1" applyAlignment="1" applyProtection="1">
      <alignment vertical="center"/>
    </xf>
    <xf numFmtId="169" fontId="22" fillId="0" borderId="6" xfId="0" applyNumberFormat="1" applyFont="1" applyBorder="1" applyAlignment="1">
      <alignment horizontal="right" vertical="center"/>
    </xf>
    <xf numFmtId="0" fontId="22" fillId="0" borderId="3" xfId="0" applyFont="1" applyBorder="1" applyAlignment="1">
      <alignment horizontal="right" vertical="center"/>
    </xf>
    <xf numFmtId="169" fontId="37" fillId="4" borderId="4" xfId="2" applyNumberFormat="1" applyFont="1" applyFill="1" applyBorder="1" applyAlignment="1" applyProtection="1">
      <alignment vertical="center"/>
    </xf>
    <xf numFmtId="169" fontId="22" fillId="0" borderId="10" xfId="0" applyNumberFormat="1" applyFont="1" applyBorder="1" applyAlignment="1">
      <alignment horizontal="right" vertical="center"/>
    </xf>
    <xf numFmtId="169" fontId="39" fillId="0" borderId="4" xfId="3" applyNumberFormat="1" applyFont="1" applyBorder="1" applyAlignment="1" applyProtection="1">
      <alignment horizontal="right" vertical="center"/>
    </xf>
    <xf numFmtId="169" fontId="39" fillId="0" borderId="4" xfId="2" applyNumberFormat="1" applyFont="1" applyFill="1" applyBorder="1" applyAlignment="1" applyProtection="1">
      <alignment horizontal="right" vertical="center"/>
    </xf>
    <xf numFmtId="169" fontId="36" fillId="0" borderId="4" xfId="3" applyNumberFormat="1" applyFont="1" applyBorder="1" applyAlignment="1" applyProtection="1">
      <alignment horizontal="right" vertical="center"/>
    </xf>
    <xf numFmtId="169" fontId="36" fillId="0" borderId="4" xfId="2" applyNumberFormat="1" applyFont="1" applyFill="1" applyBorder="1" applyAlignment="1" applyProtection="1">
      <alignment horizontal="right" vertical="center"/>
    </xf>
    <xf numFmtId="167" fontId="40" fillId="0" borderId="0" xfId="1" applyNumberFormat="1" applyFont="1" applyFill="1" applyBorder="1" applyAlignment="1" applyProtection="1">
      <alignment vertical="center"/>
    </xf>
    <xf numFmtId="0" fontId="41" fillId="0" borderId="4" xfId="0" applyFont="1" applyBorder="1" applyAlignment="1">
      <alignment horizontal="right" vertical="center"/>
    </xf>
    <xf numFmtId="0" fontId="21" fillId="0" borderId="4" xfId="0" applyFont="1" applyBorder="1" applyAlignment="1">
      <alignment horizontal="right" vertical="center"/>
    </xf>
    <xf numFmtId="171" fontId="42" fillId="5" borderId="6" xfId="4" applyNumberFormat="1" applyFont="1" applyFill="1" applyBorder="1" applyAlignment="1" applyProtection="1">
      <alignment horizontal="left" vertical="center"/>
    </xf>
    <xf numFmtId="171" fontId="42" fillId="5" borderId="9" xfId="4" applyNumberFormat="1" applyFont="1" applyFill="1" applyBorder="1" applyAlignment="1" applyProtection="1">
      <alignment horizontal="left" vertical="center"/>
    </xf>
    <xf numFmtId="171" fontId="42" fillId="6" borderId="8" xfId="4" applyNumberFormat="1" applyFont="1" applyFill="1" applyBorder="1" applyAlignment="1" applyProtection="1">
      <alignment horizontal="left" vertical="center"/>
    </xf>
    <xf numFmtId="171" fontId="42" fillId="6" borderId="6" xfId="4" applyNumberFormat="1" applyFont="1" applyFill="1" applyBorder="1" applyAlignment="1" applyProtection="1">
      <alignment horizontal="left" vertical="center"/>
    </xf>
    <xf numFmtId="169" fontId="42" fillId="7" borderId="4" xfId="2" applyNumberFormat="1" applyFont="1" applyFill="1" applyBorder="1" applyAlignment="1" applyProtection="1">
      <alignment horizontal="right" vertical="center"/>
    </xf>
    <xf numFmtId="3" fontId="31" fillId="8" borderId="0" xfId="0" applyNumberFormat="1" applyFont="1" applyFill="1" applyAlignment="1">
      <alignment horizontal="right" vertical="center"/>
    </xf>
    <xf numFmtId="3" fontId="32" fillId="8" borderId="0" xfId="0" applyNumberFormat="1" applyFont="1" applyFill="1" applyAlignment="1">
      <alignment vertical="center"/>
    </xf>
    <xf numFmtId="166" fontId="32" fillId="8" borderId="0" xfId="0" applyNumberFormat="1" applyFont="1" applyFill="1" applyAlignment="1">
      <alignment vertical="center"/>
    </xf>
    <xf numFmtId="166" fontId="32" fillId="8" borderId="1" xfId="0" applyNumberFormat="1" applyFont="1" applyFill="1" applyBorder="1" applyAlignment="1">
      <alignment vertical="center"/>
    </xf>
    <xf numFmtId="3" fontId="32" fillId="8" borderId="1" xfId="0" applyNumberFormat="1" applyFont="1" applyFill="1" applyBorder="1" applyAlignment="1">
      <alignment vertical="center"/>
    </xf>
    <xf numFmtId="1" fontId="31" fillId="8" borderId="0" xfId="0" applyNumberFormat="1" applyFont="1" applyFill="1" applyAlignment="1">
      <alignment horizontal="right" vertical="center"/>
    </xf>
    <xf numFmtId="10" fontId="32" fillId="8" borderId="0" xfId="2" applyNumberFormat="1" applyFont="1" applyFill="1" applyAlignment="1">
      <alignment vertical="center"/>
    </xf>
    <xf numFmtId="169" fontId="34" fillId="8" borderId="0" xfId="3" applyNumberFormat="1" applyFont="1" applyFill="1" applyBorder="1" applyAlignment="1" applyProtection="1">
      <alignment vertical="center"/>
    </xf>
    <xf numFmtId="167" fontId="40" fillId="8" borderId="0" xfId="1" applyNumberFormat="1" applyFont="1" applyFill="1" applyBorder="1" applyAlignment="1" applyProtection="1">
      <alignment vertical="center"/>
    </xf>
    <xf numFmtId="167" fontId="32" fillId="8" borderId="5" xfId="1" applyNumberFormat="1" applyFont="1" applyFill="1" applyBorder="1" applyAlignment="1" applyProtection="1">
      <alignment vertical="center"/>
    </xf>
    <xf numFmtId="167" fontId="32" fillId="8" borderId="0" xfId="1" applyNumberFormat="1" applyFont="1" applyFill="1" applyBorder="1" applyAlignment="1" applyProtection="1">
      <alignment vertical="center"/>
    </xf>
    <xf numFmtId="169" fontId="39" fillId="8" borderId="4" xfId="2" applyNumberFormat="1" applyFont="1" applyFill="1" applyBorder="1" applyAlignment="1" applyProtection="1">
      <alignment horizontal="right" vertical="center"/>
    </xf>
    <xf numFmtId="169" fontId="39" fillId="8" borderId="4" xfId="2" quotePrefix="1" applyNumberFormat="1" applyFont="1" applyFill="1" applyBorder="1" applyAlignment="1" applyProtection="1">
      <alignment horizontal="right" vertical="center"/>
    </xf>
    <xf numFmtId="169" fontId="36" fillId="8" borderId="4" xfId="2" applyNumberFormat="1" applyFont="1" applyFill="1" applyBorder="1" applyAlignment="1" applyProtection="1">
      <alignment horizontal="right" vertical="center"/>
    </xf>
    <xf numFmtId="14" fontId="8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30" fillId="2" borderId="0" xfId="0" applyFont="1" applyFill="1" applyAlignment="1">
      <alignment horizontal="center"/>
    </xf>
    <xf numFmtId="0" fontId="21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14" fontId="20" fillId="0" borderId="0" xfId="0" applyNumberFormat="1" applyFont="1" applyAlignment="1">
      <alignment horizontal="right" vertical="center"/>
    </xf>
    <xf numFmtId="171" fontId="36" fillId="0" borderId="6" xfId="4" applyNumberFormat="1" applyFont="1" applyBorder="1" applyAlignment="1" applyProtection="1">
      <alignment horizontal="right" vertical="center"/>
    </xf>
    <xf numFmtId="171" fontId="36" fillId="0" borderId="7" xfId="4" applyNumberFormat="1" applyFont="1" applyBorder="1" applyAlignment="1" applyProtection="1">
      <alignment horizontal="right" vertical="center"/>
    </xf>
    <xf numFmtId="3" fontId="42" fillId="4" borderId="0" xfId="0" applyNumberFormat="1" applyFont="1" applyFill="1" applyAlignment="1">
      <alignment horizontal="right" vertical="center"/>
    </xf>
    <xf numFmtId="3" fontId="43" fillId="0" borderId="0" xfId="0" applyNumberFormat="1" applyFont="1" applyAlignment="1">
      <alignment vertical="center"/>
    </xf>
    <xf numFmtId="3" fontId="43" fillId="8" borderId="0" xfId="0" applyNumberFormat="1" applyFont="1" applyFill="1" applyAlignment="1">
      <alignment vertical="center"/>
    </xf>
    <xf numFmtId="0" fontId="43" fillId="8" borderId="1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8" borderId="0" xfId="0" applyFont="1" applyFill="1" applyAlignment="1">
      <alignment vertical="center"/>
    </xf>
    <xf numFmtId="3" fontId="44" fillId="0" borderId="0" xfId="0" applyNumberFormat="1" applyFont="1" applyAlignment="1">
      <alignment horizontal="left" vertical="center"/>
    </xf>
    <xf numFmtId="3" fontId="44" fillId="8" borderId="0" xfId="0" applyNumberFormat="1" applyFont="1" applyFill="1" applyAlignment="1">
      <alignment horizontal="left" vertical="center"/>
    </xf>
  </cellXfs>
  <cellStyles count="5">
    <cellStyle name="Millares" xfId="1" builtinId="3"/>
    <cellStyle name="Millares_bb-310109" xfId="4" xr:uid="{00000000-0005-0000-0000-000001000000}"/>
    <cellStyle name="Normal" xfId="0" builtinId="0"/>
    <cellStyle name="Porcentaje" xfId="2" builtinId="5"/>
    <cellStyle name="Porcentual_bb-150609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53</xdr:row>
      <xdr:rowOff>0</xdr:rowOff>
    </xdr:from>
    <xdr:to>
      <xdr:col>6</xdr:col>
      <xdr:colOff>142875</xdr:colOff>
      <xdr:row>57</xdr:row>
      <xdr:rowOff>123825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266B2678-87B0-992D-EA47-9471F952A230}"/>
            </a:ext>
          </a:extLst>
        </xdr:cNvPr>
        <xdr:cNvSpPr txBox="1">
          <a:spLocks noChangeArrowheads="1"/>
        </xdr:cNvSpPr>
      </xdr:nvSpPr>
      <xdr:spPr bwMode="auto">
        <a:xfrm>
          <a:off x="514350" y="8753475"/>
          <a:ext cx="4200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  <xdr:twoCellAnchor>
    <xdr:from>
      <xdr:col>1</xdr:col>
      <xdr:colOff>571500</xdr:colOff>
      <xdr:row>43</xdr:row>
      <xdr:rowOff>142875</xdr:rowOff>
    </xdr:from>
    <xdr:to>
      <xdr:col>5</xdr:col>
      <xdr:colOff>66675</xdr:colOff>
      <xdr:row>52</xdr:row>
      <xdr:rowOff>104775</xdr:rowOff>
    </xdr:to>
    <xdr:sp macro="" textlink="">
      <xdr:nvSpPr>
        <xdr:cNvPr id="3078" name="Text Box 6" descr="Mvc-015f">
          <a:extLst>
            <a:ext uri="{FF2B5EF4-FFF2-40B4-BE49-F238E27FC236}">
              <a16:creationId xmlns:a16="http://schemas.microsoft.com/office/drawing/2014/main" id="{FC283642-6743-AB5C-D2A4-8930DFD28279}"/>
            </a:ext>
          </a:extLst>
        </xdr:cNvPr>
        <xdr:cNvSpPr txBox="1">
          <a:spLocks noChangeArrowheads="1"/>
        </xdr:cNvSpPr>
      </xdr:nvSpPr>
      <xdr:spPr bwMode="auto">
        <a:xfrm>
          <a:off x="1333500" y="6953250"/>
          <a:ext cx="25431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Frutas y hortalizas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</a:p>
        <a:p>
          <a:pPr algn="ctr" rtl="0">
            <a:defRPr sz="1000"/>
          </a:pP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por Destino 2022 Vs. 2023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19050</xdr:colOff>
      <xdr:row>17</xdr:row>
      <xdr:rowOff>142875</xdr:rowOff>
    </xdr:from>
    <xdr:to>
      <xdr:col>6</xdr:col>
      <xdr:colOff>723900</xdr:colOff>
      <xdr:row>41</xdr:row>
      <xdr:rowOff>152400</xdr:rowOff>
    </xdr:to>
    <xdr:pic>
      <xdr:nvPicPr>
        <xdr:cNvPr id="3487" name="Picture 40">
          <a:extLst>
            <a:ext uri="{FF2B5EF4-FFF2-40B4-BE49-F238E27FC236}">
              <a16:creationId xmlns:a16="http://schemas.microsoft.com/office/drawing/2014/main" id="{6FD4006D-6068-4776-E9DC-39BFED532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743200"/>
          <a:ext cx="5276850" cy="389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13</xdr:row>
      <xdr:rowOff>152400</xdr:rowOff>
    </xdr:from>
    <xdr:to>
      <xdr:col>6</xdr:col>
      <xdr:colOff>735330</xdr:colOff>
      <xdr:row>17</xdr:row>
      <xdr:rowOff>34875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10835E7-E643-4234-8F7D-74BCA57C0699}"/>
            </a:ext>
          </a:extLst>
        </xdr:cNvPr>
        <xdr:cNvSpPr/>
      </xdr:nvSpPr>
      <xdr:spPr>
        <a:xfrm>
          <a:off x="38100" y="2428875"/>
          <a:ext cx="526732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617220</xdr:colOff>
      <xdr:row>0</xdr:row>
      <xdr:rowOff>0</xdr:rowOff>
    </xdr:from>
    <xdr:to>
      <xdr:col>5</xdr:col>
      <xdr:colOff>4950</xdr:colOff>
      <xdr:row>9</xdr:row>
      <xdr:rowOff>111240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A49268F-B3A9-9315-ADB9-8506B3FF3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0"/>
          <a:ext cx="2557650" cy="16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19</xdr:row>
      <xdr:rowOff>0</xdr:rowOff>
    </xdr:from>
    <xdr:to>
      <xdr:col>6</xdr:col>
      <xdr:colOff>647700</xdr:colOff>
      <xdr:row>19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9B34920-923C-8B91-FA2C-C8E53D5DC98D}"/>
            </a:ext>
          </a:extLst>
        </xdr:cNvPr>
        <xdr:cNvSpPr txBox="1">
          <a:spLocks noChangeArrowheads="1"/>
        </xdr:cNvSpPr>
      </xdr:nvSpPr>
      <xdr:spPr bwMode="auto">
        <a:xfrm>
          <a:off x="638175" y="5505450"/>
          <a:ext cx="42576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</xdr:col>
      <xdr:colOff>30480</xdr:colOff>
      <xdr:row>0</xdr:row>
      <xdr:rowOff>22861</xdr:rowOff>
    </xdr:from>
    <xdr:to>
      <xdr:col>2</xdr:col>
      <xdr:colOff>170653</xdr:colOff>
      <xdr:row>7</xdr:row>
      <xdr:rowOff>135256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29F820-17C8-46DD-B077-97588B81B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60" y="22861"/>
          <a:ext cx="2045173" cy="1295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</xdr:colOff>
      <xdr:row>0</xdr:row>
      <xdr:rowOff>22860</xdr:rowOff>
    </xdr:from>
    <xdr:to>
      <xdr:col>2</xdr:col>
      <xdr:colOff>625948</xdr:colOff>
      <xdr:row>7</xdr:row>
      <xdr:rowOff>140970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0A8A58-356E-4F66-8BA0-1AFE4341C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3</xdr:col>
      <xdr:colOff>98263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13F7788-B35C-4264-8F61-3B12F7A48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488788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2EE16A8-5729-43BD-9FBC-5F76F82B2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52</xdr:row>
      <xdr:rowOff>0</xdr:rowOff>
    </xdr:from>
    <xdr:to>
      <xdr:col>4</xdr:col>
      <xdr:colOff>66675</xdr:colOff>
      <xdr:row>52</xdr:row>
      <xdr:rowOff>0</xdr:rowOff>
    </xdr:to>
    <xdr:sp macro="" textlink="">
      <xdr:nvSpPr>
        <xdr:cNvPr id="1030" name="Text Box 6">
          <a:extLst>
            <a:ext uri="{FF2B5EF4-FFF2-40B4-BE49-F238E27FC236}">
              <a16:creationId xmlns:a16="http://schemas.microsoft.com/office/drawing/2014/main" id="{F1162DDE-D893-00FC-785F-DE8C519A444A}"/>
            </a:ext>
          </a:extLst>
        </xdr:cNvPr>
        <xdr:cNvSpPr txBox="1">
          <a:spLocks noChangeArrowheads="1"/>
        </xdr:cNvSpPr>
      </xdr:nvSpPr>
      <xdr:spPr bwMode="auto">
        <a:xfrm>
          <a:off x="742950" y="9067800"/>
          <a:ext cx="20288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0</xdr:colOff>
      <xdr:row>52</xdr:row>
      <xdr:rowOff>0</xdr:rowOff>
    </xdr:from>
    <xdr:to>
      <xdr:col>4</xdr:col>
      <xdr:colOff>0</xdr:colOff>
      <xdr:row>52</xdr:row>
      <xdr:rowOff>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180E364-5089-A2E3-6988-ED7E9181E546}"/>
            </a:ext>
          </a:extLst>
        </xdr:cNvPr>
        <xdr:cNvSpPr txBox="1">
          <a:spLocks noChangeArrowheads="1"/>
        </xdr:cNvSpPr>
      </xdr:nvSpPr>
      <xdr:spPr bwMode="auto">
        <a:xfrm>
          <a:off x="857250" y="46958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114300</xdr:colOff>
      <xdr:row>54</xdr:row>
      <xdr:rowOff>0</xdr:rowOff>
    </xdr:from>
    <xdr:to>
      <xdr:col>7</xdr:col>
      <xdr:colOff>66675</xdr:colOff>
      <xdr:row>54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BF79BC4-1E2E-2D78-5814-FECCD636C93D}"/>
            </a:ext>
          </a:extLst>
        </xdr:cNvPr>
        <xdr:cNvSpPr txBox="1">
          <a:spLocks noChangeArrowheads="1"/>
        </xdr:cNvSpPr>
      </xdr:nvSpPr>
      <xdr:spPr bwMode="auto">
        <a:xfrm>
          <a:off x="857250" y="72866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22860</xdr:colOff>
      <xdr:row>0</xdr:row>
      <xdr:rowOff>22860</xdr:rowOff>
    </xdr:from>
    <xdr:to>
      <xdr:col>2</xdr:col>
      <xdr:colOff>498313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C0D2778-F610-4913-BDB7-791BDA7E1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22860</xdr:rowOff>
    </xdr:from>
    <xdr:to>
      <xdr:col>2</xdr:col>
      <xdr:colOff>460213</xdr:colOff>
      <xdr:row>7</xdr:row>
      <xdr:rowOff>135255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BC15521-6FF4-4CDC-A618-B68EB4A7F5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G58"/>
  <sheetViews>
    <sheetView showGridLines="0" tabSelected="1" zoomScaleNormal="100" zoomScaleSheetLayoutView="100" workbookViewId="0">
      <selection activeCell="F6" sqref="F6"/>
    </sheetView>
  </sheetViews>
  <sheetFormatPr baseColWidth="10" defaultRowHeight="13.2" x14ac:dyDescent="0.25"/>
  <sheetData>
    <row r="1" spans="1:7" x14ac:dyDescent="0.25">
      <c r="A1" s="4"/>
      <c r="B1" s="4"/>
      <c r="C1" s="4"/>
      <c r="D1" s="4"/>
      <c r="E1" s="4"/>
      <c r="F1" s="4"/>
      <c r="G1" s="4"/>
    </row>
    <row r="2" spans="1:7" x14ac:dyDescent="0.25">
      <c r="A2" s="4"/>
      <c r="B2" s="4"/>
      <c r="C2" s="4"/>
      <c r="D2" s="4"/>
      <c r="E2" s="4"/>
      <c r="F2" s="4"/>
      <c r="G2" s="4"/>
    </row>
    <row r="3" spans="1:7" x14ac:dyDescent="0.25">
      <c r="A3" s="4"/>
      <c r="B3" s="4"/>
      <c r="C3" s="4"/>
      <c r="D3" s="4"/>
      <c r="E3" s="4"/>
      <c r="F3" s="4"/>
      <c r="G3" s="4"/>
    </row>
    <row r="4" spans="1:7" x14ac:dyDescent="0.25">
      <c r="A4" s="4"/>
      <c r="B4" s="4"/>
      <c r="C4" s="4"/>
      <c r="D4" s="4"/>
      <c r="E4" s="4"/>
      <c r="F4" s="4"/>
      <c r="G4" s="4"/>
    </row>
    <row r="5" spans="1:7" x14ac:dyDescent="0.25">
      <c r="A5" s="4"/>
      <c r="B5" s="4"/>
      <c r="C5" s="4"/>
      <c r="D5" s="4"/>
      <c r="E5" s="4"/>
      <c r="F5" s="4"/>
      <c r="G5" s="4"/>
    </row>
    <row r="6" spans="1:7" x14ac:dyDescent="0.25">
      <c r="A6" s="4"/>
      <c r="B6" s="4"/>
      <c r="C6" s="4"/>
      <c r="D6" s="4"/>
      <c r="E6" s="4"/>
      <c r="F6" s="4"/>
      <c r="G6" s="4"/>
    </row>
    <row r="7" spans="1:7" x14ac:dyDescent="0.25">
      <c r="A7" s="4"/>
      <c r="B7" s="4"/>
      <c r="C7" s="4"/>
      <c r="D7" s="4"/>
      <c r="E7" s="4"/>
      <c r="F7" s="4"/>
      <c r="G7" s="4"/>
    </row>
    <row r="8" spans="1:7" x14ac:dyDescent="0.25">
      <c r="A8" s="4"/>
      <c r="B8" s="4"/>
      <c r="C8" s="4"/>
      <c r="D8" s="4"/>
      <c r="E8" s="4"/>
      <c r="F8" s="4"/>
      <c r="G8" s="4"/>
    </row>
    <row r="9" spans="1:7" x14ac:dyDescent="0.25">
      <c r="A9" s="4"/>
      <c r="B9" s="4"/>
      <c r="C9" s="4"/>
      <c r="D9" s="4"/>
      <c r="E9" s="4"/>
      <c r="F9" s="4"/>
      <c r="G9" s="4"/>
    </row>
    <row r="10" spans="1:7" x14ac:dyDescent="0.25">
      <c r="A10" s="4"/>
      <c r="B10" s="4"/>
      <c r="C10" s="4"/>
      <c r="D10" s="4"/>
      <c r="E10" s="4"/>
      <c r="F10" s="4"/>
      <c r="G10" s="4"/>
    </row>
    <row r="11" spans="1:7" ht="25.2" x14ac:dyDescent="0.45">
      <c r="A11" s="99" t="s">
        <v>14</v>
      </c>
      <c r="B11" s="99"/>
      <c r="C11" s="99"/>
      <c r="D11" s="99"/>
      <c r="E11" s="99"/>
      <c r="F11" s="99"/>
      <c r="G11" s="99"/>
    </row>
    <row r="12" spans="1:7" x14ac:dyDescent="0.25">
      <c r="A12" s="4"/>
      <c r="B12" s="4"/>
      <c r="C12" s="4"/>
      <c r="D12" s="4"/>
      <c r="E12" s="4"/>
      <c r="F12" s="4"/>
      <c r="G12" s="4"/>
    </row>
    <row r="13" spans="1:7" ht="15.6" x14ac:dyDescent="0.3">
      <c r="A13" s="4"/>
      <c r="C13" s="96" t="s">
        <v>24</v>
      </c>
      <c r="D13" s="97"/>
      <c r="E13" s="97"/>
      <c r="F13" s="4"/>
      <c r="G13" s="4"/>
    </row>
    <row r="14" spans="1:7" x14ac:dyDescent="0.25">
      <c r="A14" s="4"/>
      <c r="B14" s="4"/>
      <c r="C14" s="4"/>
      <c r="D14" s="4"/>
      <c r="E14" s="4"/>
      <c r="F14" s="4"/>
      <c r="G14" s="4"/>
    </row>
    <row r="15" spans="1:7" x14ac:dyDescent="0.25">
      <c r="A15" s="4"/>
      <c r="B15" s="4"/>
      <c r="C15" s="4"/>
      <c r="D15" s="4"/>
      <c r="E15" s="4"/>
      <c r="F15" s="4"/>
      <c r="G15" s="4"/>
    </row>
    <row r="16" spans="1:7" x14ac:dyDescent="0.25">
      <c r="A16" s="4"/>
      <c r="B16" s="4"/>
      <c r="C16" s="4"/>
      <c r="D16" s="4"/>
      <c r="E16" s="4"/>
      <c r="F16" s="4"/>
      <c r="G16" s="4"/>
    </row>
    <row r="17" spans="1:7" x14ac:dyDescent="0.25">
      <c r="A17" s="4"/>
      <c r="B17" s="4"/>
      <c r="C17" s="4"/>
      <c r="D17" s="4"/>
      <c r="E17" s="4"/>
      <c r="F17" s="4"/>
      <c r="G17" s="4"/>
    </row>
    <row r="18" spans="1:7" x14ac:dyDescent="0.25">
      <c r="A18" s="4"/>
      <c r="B18" s="4"/>
      <c r="C18" s="4"/>
      <c r="D18" s="4"/>
      <c r="E18" s="4"/>
      <c r="F18" s="4"/>
      <c r="G18" s="4"/>
    </row>
    <row r="19" spans="1:7" x14ac:dyDescent="0.25">
      <c r="A19" s="4"/>
      <c r="B19" s="4"/>
      <c r="C19" s="4"/>
      <c r="D19" s="4"/>
      <c r="E19" s="4"/>
      <c r="F19" s="4"/>
      <c r="G19" s="4"/>
    </row>
    <row r="20" spans="1:7" x14ac:dyDescent="0.25">
      <c r="A20" s="4"/>
      <c r="B20" s="4"/>
      <c r="C20" s="4"/>
      <c r="D20" s="4"/>
      <c r="E20" s="4"/>
      <c r="F20" s="4"/>
      <c r="G20" s="4"/>
    </row>
    <row r="21" spans="1:7" x14ac:dyDescent="0.25">
      <c r="A21" s="4"/>
      <c r="B21" s="4"/>
      <c r="C21" s="4"/>
      <c r="D21" s="4"/>
      <c r="E21" s="4"/>
      <c r="F21" s="4"/>
      <c r="G21" s="4"/>
    </row>
    <row r="22" spans="1:7" x14ac:dyDescent="0.25">
      <c r="A22" s="4"/>
      <c r="B22" s="4"/>
      <c r="C22" s="4"/>
      <c r="D22" s="4"/>
      <c r="E22" s="4"/>
      <c r="F22" s="4"/>
      <c r="G22" s="4"/>
    </row>
    <row r="23" spans="1:7" x14ac:dyDescent="0.25">
      <c r="A23" s="4"/>
      <c r="B23" s="4"/>
      <c r="C23" s="4"/>
      <c r="D23" s="4"/>
      <c r="E23" s="4"/>
      <c r="F23" s="4"/>
      <c r="G23" s="4"/>
    </row>
    <row r="24" spans="1:7" x14ac:dyDescent="0.25">
      <c r="A24" s="4"/>
      <c r="B24" s="4"/>
      <c r="C24" s="4"/>
      <c r="D24" s="4"/>
      <c r="E24" s="4"/>
      <c r="F24" s="4"/>
      <c r="G24" s="4"/>
    </row>
    <row r="25" spans="1:7" x14ac:dyDescent="0.25">
      <c r="A25" s="4"/>
      <c r="B25" s="4"/>
      <c r="C25" s="4"/>
      <c r="D25" s="4"/>
      <c r="E25" s="4"/>
      <c r="F25" s="4"/>
      <c r="G25" s="4"/>
    </row>
    <row r="26" spans="1:7" x14ac:dyDescent="0.25">
      <c r="A26" s="4"/>
      <c r="B26" s="4"/>
      <c r="C26" s="4"/>
      <c r="D26" s="4"/>
      <c r="E26" s="4"/>
      <c r="F26" s="4"/>
      <c r="G26" s="4"/>
    </row>
    <row r="27" spans="1:7" x14ac:dyDescent="0.25">
      <c r="A27" s="4"/>
      <c r="B27" s="4"/>
      <c r="C27" s="4"/>
      <c r="D27" s="4"/>
      <c r="E27" s="4"/>
      <c r="F27" s="4"/>
      <c r="G27" s="4"/>
    </row>
    <row r="28" spans="1:7" x14ac:dyDescent="0.25">
      <c r="A28" s="4"/>
      <c r="B28" s="4"/>
      <c r="C28" s="4"/>
      <c r="D28" s="4"/>
      <c r="E28" s="4"/>
      <c r="F28" s="4"/>
      <c r="G28" s="4"/>
    </row>
    <row r="29" spans="1:7" x14ac:dyDescent="0.25">
      <c r="A29" s="4"/>
      <c r="B29" s="4"/>
      <c r="C29" s="4"/>
      <c r="D29" s="4"/>
      <c r="E29" s="4"/>
      <c r="F29" s="4"/>
      <c r="G29" s="4"/>
    </row>
    <row r="30" spans="1:7" x14ac:dyDescent="0.25">
      <c r="A30" s="4"/>
      <c r="B30" s="4"/>
      <c r="C30" s="4"/>
      <c r="D30" s="4"/>
      <c r="E30" s="4"/>
      <c r="F30" s="4"/>
      <c r="G30" s="4"/>
    </row>
    <row r="31" spans="1:7" x14ac:dyDescent="0.25">
      <c r="A31" s="4"/>
      <c r="B31" s="4"/>
      <c r="C31" s="4"/>
      <c r="D31" s="4"/>
      <c r="E31" s="4"/>
      <c r="F31" s="4"/>
      <c r="G31" s="4"/>
    </row>
    <row r="32" spans="1:7" x14ac:dyDescent="0.25">
      <c r="A32" s="4"/>
      <c r="B32" s="4"/>
      <c r="C32" s="4"/>
      <c r="D32" s="4"/>
      <c r="E32" s="4"/>
      <c r="F32" s="4"/>
      <c r="G32" s="4"/>
    </row>
    <row r="33" spans="1:7" x14ac:dyDescent="0.25">
      <c r="A33" s="4"/>
      <c r="B33" s="4"/>
      <c r="C33" s="4"/>
      <c r="D33" s="4"/>
      <c r="E33" s="4"/>
      <c r="F33" s="4"/>
      <c r="G33" s="4"/>
    </row>
    <row r="34" spans="1:7" x14ac:dyDescent="0.25">
      <c r="A34" s="4"/>
      <c r="B34" s="4"/>
      <c r="C34" s="4"/>
      <c r="D34" s="4"/>
      <c r="E34" s="4"/>
      <c r="F34" s="4"/>
      <c r="G34" s="4"/>
    </row>
    <row r="35" spans="1:7" x14ac:dyDescent="0.25">
      <c r="A35" s="4"/>
      <c r="B35" s="4"/>
      <c r="C35" s="4"/>
      <c r="D35" s="4"/>
      <c r="E35" s="4"/>
      <c r="F35" s="4"/>
      <c r="G35" s="4"/>
    </row>
    <row r="36" spans="1:7" x14ac:dyDescent="0.25">
      <c r="A36" s="4"/>
      <c r="B36" s="4"/>
      <c r="C36" s="4"/>
      <c r="D36" s="4"/>
      <c r="E36" s="4"/>
      <c r="F36" s="4"/>
      <c r="G36" s="4"/>
    </row>
    <row r="37" spans="1:7" x14ac:dyDescent="0.25">
      <c r="A37" s="4"/>
      <c r="B37" s="4"/>
      <c r="C37" s="4"/>
      <c r="D37" s="4"/>
      <c r="E37" s="4"/>
      <c r="F37" s="4"/>
      <c r="G37" s="4"/>
    </row>
    <row r="38" spans="1:7" x14ac:dyDescent="0.25">
      <c r="A38" s="4"/>
      <c r="B38" s="4"/>
      <c r="C38" s="4"/>
      <c r="D38" s="4"/>
      <c r="E38" s="4"/>
      <c r="F38" s="4"/>
      <c r="G38" s="4"/>
    </row>
    <row r="39" spans="1:7" x14ac:dyDescent="0.25">
      <c r="A39" s="4"/>
      <c r="B39" s="4"/>
      <c r="C39" s="4"/>
      <c r="D39" s="4"/>
      <c r="E39" s="4"/>
      <c r="F39" s="4"/>
      <c r="G39" s="4"/>
    </row>
    <row r="40" spans="1:7" x14ac:dyDescent="0.25">
      <c r="A40" s="4"/>
      <c r="B40" s="4"/>
      <c r="C40" s="4"/>
      <c r="D40" s="4"/>
      <c r="E40" s="4"/>
      <c r="F40" s="4"/>
      <c r="G40" s="4"/>
    </row>
    <row r="41" spans="1:7" x14ac:dyDescent="0.25">
      <c r="A41" s="4"/>
      <c r="B41" s="4"/>
      <c r="C41" s="4"/>
      <c r="D41" s="4"/>
      <c r="E41" s="4"/>
      <c r="F41" s="4"/>
      <c r="G41" s="4"/>
    </row>
    <row r="42" spans="1:7" x14ac:dyDescent="0.25">
      <c r="A42" s="4"/>
      <c r="B42" s="4"/>
      <c r="C42" s="4"/>
      <c r="D42" s="4"/>
      <c r="E42" s="4"/>
      <c r="F42" s="4"/>
      <c r="G42" s="4"/>
    </row>
    <row r="43" spans="1:7" ht="12.75" customHeight="1" x14ac:dyDescent="0.25">
      <c r="A43" s="4"/>
      <c r="B43" s="4"/>
      <c r="C43" s="98" t="s">
        <v>17</v>
      </c>
      <c r="D43" s="98"/>
      <c r="E43" s="98"/>
      <c r="F43" s="4"/>
      <c r="G43" s="4"/>
    </row>
    <row r="44" spans="1:7" ht="12.75" customHeight="1" x14ac:dyDescent="0.25">
      <c r="A44" s="4"/>
      <c r="B44" s="4"/>
      <c r="C44" s="98"/>
      <c r="D44" s="98"/>
      <c r="E44" s="98"/>
      <c r="F44" s="4"/>
      <c r="G44" s="4"/>
    </row>
    <row r="45" spans="1:7" x14ac:dyDescent="0.25">
      <c r="A45" s="4"/>
      <c r="B45" s="4"/>
      <c r="C45" s="4"/>
      <c r="D45" s="4"/>
      <c r="E45" s="4"/>
      <c r="F45" s="4"/>
      <c r="G45" s="4"/>
    </row>
    <row r="46" spans="1:7" x14ac:dyDescent="0.25">
      <c r="A46" s="4"/>
      <c r="B46" s="4"/>
      <c r="C46" s="4"/>
      <c r="D46" s="4"/>
      <c r="E46" s="4"/>
      <c r="F46" s="4"/>
      <c r="G46" s="4"/>
    </row>
    <row r="47" spans="1:7" x14ac:dyDescent="0.25">
      <c r="A47" s="4"/>
      <c r="B47" s="4"/>
      <c r="C47" s="4"/>
      <c r="D47" s="4"/>
      <c r="E47" s="4"/>
      <c r="F47" s="4"/>
      <c r="G47" s="4"/>
    </row>
    <row r="48" spans="1:7" x14ac:dyDescent="0.25">
      <c r="A48" s="4"/>
      <c r="B48" s="4"/>
      <c r="C48" s="4"/>
      <c r="D48" s="4"/>
      <c r="E48" s="4"/>
      <c r="F48" s="4"/>
      <c r="G48" s="4"/>
    </row>
    <row r="49" spans="1:7" x14ac:dyDescent="0.25">
      <c r="A49" s="4"/>
      <c r="B49" s="4"/>
      <c r="C49" s="4"/>
      <c r="D49" s="4"/>
      <c r="E49" s="4"/>
      <c r="F49" s="4"/>
      <c r="G49" s="4"/>
    </row>
    <row r="50" spans="1:7" x14ac:dyDescent="0.25">
      <c r="A50" s="4"/>
      <c r="B50" s="4"/>
      <c r="C50" s="4"/>
      <c r="D50" s="4"/>
      <c r="E50" s="4"/>
      <c r="F50" s="4"/>
      <c r="G50" s="4"/>
    </row>
    <row r="51" spans="1:7" x14ac:dyDescent="0.25">
      <c r="A51" s="4"/>
      <c r="B51" s="4"/>
      <c r="C51" s="4"/>
      <c r="D51" s="4"/>
      <c r="E51" s="4"/>
      <c r="F51" s="4"/>
      <c r="G51" s="4"/>
    </row>
    <row r="52" spans="1:7" x14ac:dyDescent="0.25">
      <c r="A52" s="4"/>
      <c r="B52" s="4"/>
      <c r="C52" s="4"/>
      <c r="D52" s="4"/>
      <c r="E52" s="4"/>
      <c r="F52" s="4"/>
      <c r="G52" s="4"/>
    </row>
    <row r="53" spans="1:7" x14ac:dyDescent="0.25">
      <c r="A53" s="4"/>
      <c r="B53" s="4"/>
      <c r="C53" s="4"/>
      <c r="D53" s="4"/>
      <c r="E53" s="4"/>
      <c r="F53" s="4"/>
      <c r="G53" s="4"/>
    </row>
    <row r="54" spans="1:7" x14ac:dyDescent="0.25">
      <c r="A54" s="4"/>
      <c r="B54" s="4"/>
      <c r="C54" s="4"/>
      <c r="D54" s="4"/>
      <c r="E54" s="4"/>
      <c r="F54" s="4"/>
      <c r="G54" s="4"/>
    </row>
    <row r="55" spans="1:7" x14ac:dyDescent="0.25">
      <c r="A55" s="4"/>
      <c r="B55" s="4"/>
      <c r="C55" s="4"/>
      <c r="D55" s="4"/>
      <c r="E55" s="4"/>
      <c r="F55" s="4"/>
      <c r="G55" s="4"/>
    </row>
    <row r="56" spans="1:7" x14ac:dyDescent="0.25">
      <c r="A56" s="4"/>
      <c r="B56" s="4"/>
      <c r="C56" s="4"/>
      <c r="D56" s="4"/>
      <c r="E56" s="4"/>
      <c r="F56" s="4"/>
      <c r="G56" s="4"/>
    </row>
    <row r="57" spans="1:7" x14ac:dyDescent="0.25">
      <c r="A57" s="4"/>
      <c r="B57" s="4"/>
      <c r="C57" s="4"/>
      <c r="D57" s="4"/>
      <c r="E57" s="4"/>
      <c r="F57" s="4"/>
      <c r="G57" s="4"/>
    </row>
    <row r="58" spans="1:7" x14ac:dyDescent="0.25">
      <c r="A58" s="4"/>
      <c r="B58" s="4"/>
      <c r="C58" s="4"/>
      <c r="D58" s="4"/>
      <c r="E58" s="4"/>
      <c r="F58" s="4"/>
      <c r="G58" s="4"/>
    </row>
  </sheetData>
  <mergeCells count="3">
    <mergeCell ref="C13:E13"/>
    <mergeCell ref="C43:E44"/>
    <mergeCell ref="A11:G11"/>
  </mergeCells>
  <phoneticPr fontId="0" type="noConversion"/>
  <pageMargins left="0.7" right="0.7" top="0.75" bottom="0.75" header="0.3" footer="0.3"/>
  <pageSetup paperSize="9" fitToHeight="0" orientation="portrait" horizontalDpi="300" verticalDpi="300" r:id="rId1"/>
  <headerFooter alignWithMargins="0">
    <oddFooter>&amp;C&amp;8Form.1034 - 22/11/00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G24"/>
  <sheetViews>
    <sheetView showGridLines="0" zoomScaleNormal="100" zoomScaleSheetLayoutView="100" workbookViewId="0">
      <selection activeCell="F1" sqref="F1"/>
    </sheetView>
  </sheetViews>
  <sheetFormatPr baseColWidth="10" defaultRowHeight="13.2" x14ac:dyDescent="0.25"/>
  <cols>
    <col min="1" max="1" width="6" customWidth="1"/>
    <col min="2" max="2" width="27.6640625" customWidth="1"/>
    <col min="3" max="3" width="11.77734375" customWidth="1"/>
    <col min="4" max="4" width="8.44140625" customWidth="1"/>
    <col min="5" max="5" width="11.77734375" customWidth="1"/>
    <col min="6" max="6" width="11.88671875" customWidth="1"/>
  </cols>
  <sheetData>
    <row r="9" spans="1:6" ht="20.100000000000001" customHeight="1" x14ac:dyDescent="0.25">
      <c r="A9" s="100" t="s">
        <v>18</v>
      </c>
      <c r="B9" s="100"/>
      <c r="C9" s="100"/>
      <c r="D9" s="100"/>
      <c r="E9" s="100"/>
      <c r="F9" s="100"/>
    </row>
    <row r="10" spans="1:6" s="3" customFormat="1" ht="10.199999999999999" x14ac:dyDescent="0.2">
      <c r="A10" s="22"/>
      <c r="B10" s="23"/>
      <c r="C10" s="23"/>
      <c r="D10" s="23"/>
      <c r="E10" s="26"/>
      <c r="F10" s="27" t="str">
        <f>+Principal!C13</f>
        <v>datos al 29/02/2024</v>
      </c>
    </row>
    <row r="11" spans="1:6" ht="14.4" x14ac:dyDescent="0.3">
      <c r="A11" s="14"/>
      <c r="B11" s="15"/>
      <c r="C11" s="15"/>
      <c r="D11" s="15"/>
      <c r="E11" s="13"/>
      <c r="F11" s="18"/>
    </row>
    <row r="12" spans="1:6" ht="16.5" customHeight="1" x14ac:dyDescent="0.25">
      <c r="A12" s="30" t="s">
        <v>9</v>
      </c>
      <c r="B12" s="29" t="s">
        <v>7</v>
      </c>
      <c r="C12" s="30" t="s">
        <v>8</v>
      </c>
      <c r="D12" s="30" t="s">
        <v>1</v>
      </c>
      <c r="E12" s="30" t="s">
        <v>2</v>
      </c>
      <c r="F12" s="30" t="s">
        <v>3</v>
      </c>
    </row>
    <row r="13" spans="1:6" ht="16.5" customHeight="1" x14ac:dyDescent="0.25">
      <c r="A13" s="36">
        <v>1</v>
      </c>
      <c r="B13" s="106" t="s">
        <v>25</v>
      </c>
      <c r="C13" s="38">
        <v>45326</v>
      </c>
      <c r="D13" s="37">
        <v>3779</v>
      </c>
      <c r="E13" s="37">
        <v>290901</v>
      </c>
      <c r="F13" s="37">
        <v>4653</v>
      </c>
    </row>
    <row r="14" spans="1:6" ht="16.5" customHeight="1" x14ac:dyDescent="0.25">
      <c r="A14" s="82">
        <v>2</v>
      </c>
      <c r="B14" s="107" t="s">
        <v>26</v>
      </c>
      <c r="C14" s="84">
        <v>45332</v>
      </c>
      <c r="D14" s="83">
        <v>4561</v>
      </c>
      <c r="E14" s="83">
        <v>357244</v>
      </c>
      <c r="F14" s="83">
        <v>5155</v>
      </c>
    </row>
    <row r="15" spans="1:6" ht="16.5" customHeight="1" x14ac:dyDescent="0.25">
      <c r="A15" s="36">
        <v>3</v>
      </c>
      <c r="B15" s="106" t="s">
        <v>27</v>
      </c>
      <c r="C15" s="38">
        <v>45333</v>
      </c>
      <c r="D15" s="37">
        <v>3557</v>
      </c>
      <c r="E15" s="37">
        <v>276295</v>
      </c>
      <c r="F15" s="37">
        <v>4362</v>
      </c>
    </row>
    <row r="16" spans="1:6" ht="16.5" customHeight="1" x14ac:dyDescent="0.25">
      <c r="A16" s="82">
        <v>4</v>
      </c>
      <c r="B16" s="107" t="s">
        <v>28</v>
      </c>
      <c r="C16" s="84">
        <v>45340</v>
      </c>
      <c r="D16" s="83">
        <v>4340</v>
      </c>
      <c r="E16" s="83">
        <v>337115</v>
      </c>
      <c r="F16" s="83">
        <v>5316</v>
      </c>
    </row>
    <row r="17" spans="1:7" ht="16.5" customHeight="1" x14ac:dyDescent="0.25">
      <c r="A17" s="36">
        <v>5</v>
      </c>
      <c r="B17" s="106" t="s">
        <v>29</v>
      </c>
      <c r="C17" s="38">
        <v>45347</v>
      </c>
      <c r="D17" s="37">
        <v>5057</v>
      </c>
      <c r="E17" s="37">
        <v>396585</v>
      </c>
      <c r="F17" s="37">
        <v>6211</v>
      </c>
    </row>
    <row r="18" spans="1:7" ht="16.5" customHeight="1" x14ac:dyDescent="0.25">
      <c r="A18" s="87">
        <v>6</v>
      </c>
      <c r="B18" s="108" t="s">
        <v>30</v>
      </c>
      <c r="C18" s="85">
        <v>45350</v>
      </c>
      <c r="D18" s="86">
        <v>5130</v>
      </c>
      <c r="E18" s="86">
        <v>439913</v>
      </c>
      <c r="F18" s="86">
        <v>5842</v>
      </c>
    </row>
    <row r="19" spans="1:7" ht="16.5" customHeight="1" x14ac:dyDescent="0.25">
      <c r="A19" s="12"/>
      <c r="B19" s="42"/>
      <c r="C19" s="43" t="s">
        <v>4</v>
      </c>
      <c r="D19" s="42">
        <f>SUM(D13:D18)</f>
        <v>26424</v>
      </c>
      <c r="E19" s="42">
        <f>SUM(E13:E18)</f>
        <v>2098053</v>
      </c>
      <c r="F19" s="43">
        <f>SUM(F13:F18)</f>
        <v>31539</v>
      </c>
      <c r="G19" s="6"/>
    </row>
    <row r="20" spans="1:7" x14ac:dyDescent="0.25">
      <c r="A20" s="6"/>
      <c r="B20" s="6"/>
      <c r="C20" s="10"/>
      <c r="D20" s="11"/>
      <c r="E20" s="11"/>
      <c r="F20" s="9"/>
    </row>
    <row r="21" spans="1:7" x14ac:dyDescent="0.25">
      <c r="A21" s="6"/>
      <c r="B21" s="6"/>
      <c r="C21" s="10"/>
      <c r="D21" s="11"/>
      <c r="E21" s="11"/>
      <c r="F21" s="9"/>
    </row>
    <row r="22" spans="1:7" x14ac:dyDescent="0.25">
      <c r="D22" s="7"/>
    </row>
    <row r="24" spans="1:7" x14ac:dyDescent="0.25">
      <c r="D24" s="7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9:G15"/>
  <sheetViews>
    <sheetView showGridLines="0" zoomScaleNormal="100" zoomScaleSheetLayoutView="100" workbookViewId="0">
      <selection activeCell="G1" sqref="G1"/>
    </sheetView>
  </sheetViews>
  <sheetFormatPr baseColWidth="10" defaultRowHeight="13.2" x14ac:dyDescent="0.25"/>
  <cols>
    <col min="1" max="1" width="6" customWidth="1"/>
    <col min="2" max="2" width="21" customWidth="1"/>
    <col min="3" max="3" width="10.109375" customWidth="1"/>
    <col min="4" max="4" width="12.109375" customWidth="1"/>
    <col min="5" max="5" width="9.6640625" customWidth="1"/>
    <col min="6" max="6" width="11.88671875" customWidth="1"/>
  </cols>
  <sheetData>
    <row r="9" spans="1:7" s="31" customFormat="1" ht="20.100000000000001" customHeight="1" x14ac:dyDescent="0.25">
      <c r="A9" s="101" t="s">
        <v>19</v>
      </c>
      <c r="B9" s="101"/>
      <c r="C9" s="101"/>
      <c r="D9" s="101"/>
      <c r="E9" s="101"/>
      <c r="F9" s="101"/>
      <c r="G9" s="32"/>
    </row>
    <row r="10" spans="1:7" s="20" customFormat="1" ht="10.199999999999999" x14ac:dyDescent="0.25">
      <c r="B10" s="21"/>
      <c r="C10" s="21"/>
      <c r="D10" s="21"/>
      <c r="E10" s="21"/>
      <c r="F10" s="28" t="str">
        <f>+Principal!C13</f>
        <v>datos al 29/02/2024</v>
      </c>
      <c r="G10" s="21"/>
    </row>
    <row r="11" spans="1:7" s="16" customFormat="1" ht="14.4" x14ac:dyDescent="0.25">
      <c r="B11" s="17"/>
      <c r="C11" s="17"/>
      <c r="D11" s="17"/>
      <c r="E11" s="17"/>
      <c r="F11" s="19"/>
      <c r="G11" s="17"/>
    </row>
    <row r="12" spans="1:7" s="31" customFormat="1" ht="16.5" customHeight="1" x14ac:dyDescent="0.25">
      <c r="A12" s="39"/>
      <c r="B12" s="29" t="s">
        <v>12</v>
      </c>
      <c r="C12" s="30" t="s">
        <v>1</v>
      </c>
      <c r="D12" s="30" t="s">
        <v>2</v>
      </c>
      <c r="E12" s="30" t="s">
        <v>3</v>
      </c>
      <c r="F12" s="30" t="s">
        <v>11</v>
      </c>
    </row>
    <row r="13" spans="1:7" ht="16.5" customHeight="1" x14ac:dyDescent="0.25">
      <c r="A13" s="40"/>
      <c r="B13" s="109" t="s">
        <v>31</v>
      </c>
      <c r="C13" s="37">
        <v>16733</v>
      </c>
      <c r="D13" s="37">
        <v>1300896</v>
      </c>
      <c r="E13" s="37">
        <v>20542</v>
      </c>
      <c r="F13" s="41">
        <f>+E13/$E$15</f>
        <v>0.65132058720948671</v>
      </c>
      <c r="G13" s="5"/>
    </row>
    <row r="14" spans="1:7" ht="16.5" customHeight="1" x14ac:dyDescent="0.25">
      <c r="A14" s="40"/>
      <c r="B14" s="108" t="s">
        <v>32</v>
      </c>
      <c r="C14" s="86">
        <v>9691</v>
      </c>
      <c r="D14" s="86">
        <v>797157</v>
      </c>
      <c r="E14" s="86">
        <v>10997</v>
      </c>
      <c r="F14" s="88">
        <f>+E14/$E$15</f>
        <v>0.34867941279051334</v>
      </c>
      <c r="G14" s="5"/>
    </row>
    <row r="15" spans="1:7" ht="16.5" customHeight="1" x14ac:dyDescent="0.25">
      <c r="B15" s="44" t="s">
        <v>4</v>
      </c>
      <c r="C15" s="42">
        <f>SUM(C13:C14)</f>
        <v>26424</v>
      </c>
      <c r="D15" s="42">
        <f>SUM(D13:D14)</f>
        <v>2098053</v>
      </c>
      <c r="E15" s="42">
        <f>SUM(E13:E14)</f>
        <v>31539</v>
      </c>
      <c r="F15" s="45">
        <f>+E15/$E$15</f>
        <v>1</v>
      </c>
      <c r="G15" s="5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G60"/>
  <sheetViews>
    <sheetView showGridLines="0" zoomScaleNormal="100" zoomScaleSheetLayoutView="100" workbookViewId="0">
      <selection activeCell="G1" sqref="G1"/>
    </sheetView>
  </sheetViews>
  <sheetFormatPr baseColWidth="10" defaultRowHeight="13.2" x14ac:dyDescent="0.25"/>
  <cols>
    <col min="1" max="1" width="6" customWidth="1"/>
    <col min="2" max="2" width="19.109375" customWidth="1"/>
    <col min="3" max="3" width="9.5546875" customWidth="1"/>
    <col min="4" max="4" width="11.77734375" customWidth="1"/>
    <col min="5" max="6" width="11.6640625" bestFit="1" customWidth="1"/>
  </cols>
  <sheetData>
    <row r="4" spans="2:7" x14ac:dyDescent="0.25">
      <c r="E4" s="6"/>
    </row>
    <row r="9" spans="2:7" s="33" customFormat="1" ht="20.100000000000001" customHeight="1" x14ac:dyDescent="0.25">
      <c r="B9" s="101" t="s">
        <v>20</v>
      </c>
      <c r="C9" s="101"/>
      <c r="D9" s="101"/>
      <c r="E9" s="101"/>
      <c r="F9" s="101"/>
    </row>
    <row r="10" spans="2:7" s="3" customFormat="1" ht="10.199999999999999" x14ac:dyDescent="0.2">
      <c r="B10" s="21"/>
      <c r="C10" s="20"/>
      <c r="D10" s="20"/>
      <c r="E10" s="20"/>
      <c r="F10" s="28" t="str">
        <f>+Principal!C13</f>
        <v>datos al 29/02/2024</v>
      </c>
      <c r="G10" s="11"/>
    </row>
    <row r="11" spans="2:7" ht="14.4" x14ac:dyDescent="0.25">
      <c r="B11" s="17"/>
      <c r="C11" s="16"/>
      <c r="D11" s="16"/>
      <c r="E11" s="16"/>
      <c r="F11" s="19"/>
      <c r="G11" s="5"/>
    </row>
    <row r="12" spans="2:7" s="33" customFormat="1" ht="16.5" customHeight="1" x14ac:dyDescent="0.25">
      <c r="B12" s="29" t="s">
        <v>10</v>
      </c>
      <c r="C12" s="30" t="s">
        <v>1</v>
      </c>
      <c r="D12" s="30" t="s">
        <v>2</v>
      </c>
      <c r="E12" s="30" t="s">
        <v>3</v>
      </c>
      <c r="F12" s="30" t="s">
        <v>11</v>
      </c>
    </row>
    <row r="13" spans="2:7" ht="16.5" customHeight="1" x14ac:dyDescent="0.25">
      <c r="B13" s="109" t="s">
        <v>33</v>
      </c>
      <c r="C13" s="37">
        <v>3166</v>
      </c>
      <c r="D13" s="37">
        <v>260831</v>
      </c>
      <c r="E13" s="37">
        <v>3360</v>
      </c>
      <c r="F13" s="49">
        <f>+E13/$E$60</f>
        <v>0.10652801116007736</v>
      </c>
      <c r="G13" s="5"/>
    </row>
    <row r="14" spans="2:7" ht="16.5" customHeight="1" x14ac:dyDescent="0.25">
      <c r="B14" s="110" t="s">
        <v>34</v>
      </c>
      <c r="C14" s="83">
        <v>2456</v>
      </c>
      <c r="D14" s="83">
        <v>197569</v>
      </c>
      <c r="E14" s="83">
        <v>2883</v>
      </c>
      <c r="F14" s="89">
        <f>+E14/$E$60</f>
        <v>9.1404838147173526E-2</v>
      </c>
      <c r="G14" s="5"/>
    </row>
    <row r="15" spans="2:7" ht="16.5" customHeight="1" x14ac:dyDescent="0.25">
      <c r="B15" s="109" t="s">
        <v>35</v>
      </c>
      <c r="C15" s="37">
        <v>2495</v>
      </c>
      <c r="D15" s="37">
        <v>198012</v>
      </c>
      <c r="E15" s="37">
        <v>2875</v>
      </c>
      <c r="F15" s="49">
        <f t="shared" ref="F15:F59" si="0">+E15/$E$60</f>
        <v>9.115120002536381E-2</v>
      </c>
      <c r="G15" s="5"/>
    </row>
    <row r="16" spans="2:7" ht="16.5" customHeight="1" x14ac:dyDescent="0.25">
      <c r="B16" s="110" t="s">
        <v>36</v>
      </c>
      <c r="C16" s="83">
        <v>1689</v>
      </c>
      <c r="D16" s="83">
        <v>145125</v>
      </c>
      <c r="E16" s="83">
        <v>2082</v>
      </c>
      <c r="F16" s="89">
        <f t="shared" si="0"/>
        <v>6.6009321200976509E-2</v>
      </c>
      <c r="G16" s="5"/>
    </row>
    <row r="17" spans="2:7" ht="16.5" customHeight="1" x14ac:dyDescent="0.25">
      <c r="B17" s="109" t="s">
        <v>37</v>
      </c>
      <c r="C17" s="37">
        <v>1637</v>
      </c>
      <c r="D17" s="37">
        <v>114388</v>
      </c>
      <c r="E17" s="37">
        <v>1920</v>
      </c>
      <c r="F17" s="49">
        <f t="shared" si="0"/>
        <v>6.0873149234329918E-2</v>
      </c>
      <c r="G17" s="5"/>
    </row>
    <row r="18" spans="2:7" ht="16.5" customHeight="1" x14ac:dyDescent="0.25">
      <c r="B18" s="110" t="s">
        <v>38</v>
      </c>
      <c r="C18" s="83">
        <v>1529</v>
      </c>
      <c r="D18" s="83">
        <v>117457</v>
      </c>
      <c r="E18" s="83">
        <v>1888</v>
      </c>
      <c r="F18" s="89">
        <f t="shared" si="0"/>
        <v>5.985859674709109E-2</v>
      </c>
      <c r="G18" s="5"/>
    </row>
    <row r="19" spans="2:7" ht="16.5" customHeight="1" x14ac:dyDescent="0.25">
      <c r="B19" s="109" t="s">
        <v>39</v>
      </c>
      <c r="C19" s="37">
        <v>1485</v>
      </c>
      <c r="D19" s="37">
        <v>134568</v>
      </c>
      <c r="E19" s="37">
        <v>1834</v>
      </c>
      <c r="F19" s="49">
        <f t="shared" si="0"/>
        <v>5.8146539424875555E-2</v>
      </c>
      <c r="G19" s="5"/>
    </row>
    <row r="20" spans="2:7" ht="16.5" customHeight="1" x14ac:dyDescent="0.25">
      <c r="B20" s="110" t="s">
        <v>40</v>
      </c>
      <c r="C20" s="83">
        <v>1365</v>
      </c>
      <c r="D20" s="83">
        <v>85891</v>
      </c>
      <c r="E20" s="83">
        <v>1761</v>
      </c>
      <c r="F20" s="89">
        <f t="shared" si="0"/>
        <v>5.5832091563361975E-2</v>
      </c>
      <c r="G20" s="5"/>
    </row>
    <row r="21" spans="2:7" ht="16.5" customHeight="1" x14ac:dyDescent="0.25">
      <c r="B21" s="109" t="s">
        <v>41</v>
      </c>
      <c r="C21" s="37">
        <v>1166</v>
      </c>
      <c r="D21" s="37">
        <v>80148</v>
      </c>
      <c r="E21" s="37">
        <v>1408</v>
      </c>
      <c r="F21" s="49">
        <f t="shared" si="0"/>
        <v>4.4640309438508607E-2</v>
      </c>
      <c r="G21" s="5"/>
    </row>
    <row r="22" spans="2:7" ht="16.5" customHeight="1" x14ac:dyDescent="0.25">
      <c r="B22" s="110" t="s">
        <v>42</v>
      </c>
      <c r="C22" s="83">
        <v>1100</v>
      </c>
      <c r="D22" s="83">
        <v>71040</v>
      </c>
      <c r="E22" s="83">
        <v>1371</v>
      </c>
      <c r="F22" s="89">
        <f t="shared" si="0"/>
        <v>4.3467233125138706E-2</v>
      </c>
      <c r="G22" s="5"/>
    </row>
    <row r="23" spans="2:7" ht="16.5" customHeight="1" x14ac:dyDescent="0.25">
      <c r="B23" s="109" t="s">
        <v>43</v>
      </c>
      <c r="C23" s="37">
        <v>984</v>
      </c>
      <c r="D23" s="37">
        <v>67741</v>
      </c>
      <c r="E23" s="37">
        <v>1262</v>
      </c>
      <c r="F23" s="49">
        <f t="shared" si="0"/>
        <v>4.0011413715481434E-2</v>
      </c>
      <c r="G23" s="5"/>
    </row>
    <row r="24" spans="2:7" ht="16.5" customHeight="1" x14ac:dyDescent="0.25">
      <c r="B24" s="110" t="s">
        <v>44</v>
      </c>
      <c r="C24" s="83">
        <v>1036</v>
      </c>
      <c r="D24" s="83">
        <v>96325</v>
      </c>
      <c r="E24" s="83">
        <v>1244</v>
      </c>
      <c r="F24" s="89">
        <f t="shared" si="0"/>
        <v>3.9440727941409591E-2</v>
      </c>
      <c r="G24" s="5"/>
    </row>
    <row r="25" spans="2:7" ht="16.5" customHeight="1" x14ac:dyDescent="0.25">
      <c r="B25" s="109" t="s">
        <v>45</v>
      </c>
      <c r="C25" s="37">
        <v>820</v>
      </c>
      <c r="D25" s="37">
        <v>59367</v>
      </c>
      <c r="E25" s="37">
        <v>976</v>
      </c>
      <c r="F25" s="49">
        <f t="shared" si="0"/>
        <v>3.0943850860784376E-2</v>
      </c>
      <c r="G25" s="5"/>
    </row>
    <row r="26" spans="2:7" ht="16.5" customHeight="1" x14ac:dyDescent="0.25">
      <c r="B26" s="110" t="s">
        <v>46</v>
      </c>
      <c r="C26" s="83">
        <v>731</v>
      </c>
      <c r="D26" s="83">
        <v>60783</v>
      </c>
      <c r="E26" s="83">
        <v>813</v>
      </c>
      <c r="F26" s="89">
        <f t="shared" si="0"/>
        <v>2.5775974128911576E-2</v>
      </c>
      <c r="G26" s="5"/>
    </row>
    <row r="27" spans="2:7" ht="16.5" customHeight="1" x14ac:dyDescent="0.25">
      <c r="B27" s="109" t="s">
        <v>47</v>
      </c>
      <c r="C27" s="37">
        <v>640</v>
      </c>
      <c r="D27" s="37">
        <v>62800</v>
      </c>
      <c r="E27" s="37">
        <v>782</v>
      </c>
      <c r="F27" s="49">
        <f t="shared" si="0"/>
        <v>2.4793126406898958E-2</v>
      </c>
      <c r="G27" s="5"/>
    </row>
    <row r="28" spans="2:7" ht="16.5" customHeight="1" x14ac:dyDescent="0.25">
      <c r="B28" s="110" t="s">
        <v>48</v>
      </c>
      <c r="C28" s="83">
        <v>494</v>
      </c>
      <c r="D28" s="83">
        <v>36514</v>
      </c>
      <c r="E28" s="83">
        <v>616</v>
      </c>
      <c r="F28" s="89">
        <f t="shared" si="0"/>
        <v>1.9530135379347516E-2</v>
      </c>
      <c r="G28" s="5"/>
    </row>
    <row r="29" spans="2:7" ht="16.5" customHeight="1" x14ac:dyDescent="0.25">
      <c r="B29" s="109" t="s">
        <v>49</v>
      </c>
      <c r="C29" s="37">
        <v>441</v>
      </c>
      <c r="D29" s="37">
        <v>33846</v>
      </c>
      <c r="E29" s="37">
        <v>556</v>
      </c>
      <c r="F29" s="49">
        <f t="shared" si="0"/>
        <v>1.7627849465774705E-2</v>
      </c>
      <c r="G29" s="5"/>
    </row>
    <row r="30" spans="2:7" ht="16.5" customHeight="1" x14ac:dyDescent="0.25">
      <c r="B30" s="110" t="s">
        <v>50</v>
      </c>
      <c r="C30" s="83">
        <v>396</v>
      </c>
      <c r="D30" s="83">
        <v>35700</v>
      </c>
      <c r="E30" s="83">
        <v>447</v>
      </c>
      <c r="F30" s="89">
        <f t="shared" si="0"/>
        <v>1.4172030056117434E-2</v>
      </c>
      <c r="G30" s="5"/>
    </row>
    <row r="31" spans="2:7" ht="16.5" customHeight="1" x14ac:dyDescent="0.25">
      <c r="B31" s="109" t="s">
        <v>51</v>
      </c>
      <c r="C31" s="37">
        <v>294</v>
      </c>
      <c r="D31" s="37">
        <v>18522</v>
      </c>
      <c r="E31" s="37">
        <v>380</v>
      </c>
      <c r="F31" s="49">
        <f t="shared" si="0"/>
        <v>1.204781078596113E-2</v>
      </c>
      <c r="G31" s="5"/>
    </row>
    <row r="32" spans="2:7" ht="16.5" customHeight="1" x14ac:dyDescent="0.25">
      <c r="B32" s="110" t="s">
        <v>52</v>
      </c>
      <c r="C32" s="83">
        <v>300</v>
      </c>
      <c r="D32" s="83">
        <v>19200</v>
      </c>
      <c r="E32" s="83">
        <v>370</v>
      </c>
      <c r="F32" s="89">
        <f t="shared" si="0"/>
        <v>1.1730763133698995E-2</v>
      </c>
      <c r="G32" s="5"/>
    </row>
    <row r="33" spans="2:7" ht="16.5" customHeight="1" x14ac:dyDescent="0.25">
      <c r="B33" s="109" t="s">
        <v>53</v>
      </c>
      <c r="C33" s="37">
        <v>231</v>
      </c>
      <c r="D33" s="37">
        <v>22742</v>
      </c>
      <c r="E33" s="37">
        <v>283</v>
      </c>
      <c r="F33" s="49">
        <f t="shared" si="0"/>
        <v>8.972448559018421E-3</v>
      </c>
      <c r="G33" s="5"/>
    </row>
    <row r="34" spans="2:7" ht="16.5" customHeight="1" x14ac:dyDescent="0.25">
      <c r="B34" s="110" t="s">
        <v>54</v>
      </c>
      <c r="C34" s="83">
        <v>210</v>
      </c>
      <c r="D34" s="83">
        <v>13230</v>
      </c>
      <c r="E34" s="83">
        <v>271</v>
      </c>
      <c r="F34" s="89">
        <f t="shared" si="0"/>
        <v>8.5919913763038581E-3</v>
      </c>
      <c r="G34" s="5"/>
    </row>
    <row r="35" spans="2:7" ht="16.5" customHeight="1" x14ac:dyDescent="0.25">
      <c r="B35" s="109" t="s">
        <v>55</v>
      </c>
      <c r="C35" s="37">
        <v>210</v>
      </c>
      <c r="D35" s="37">
        <v>14012</v>
      </c>
      <c r="E35" s="37">
        <v>251</v>
      </c>
      <c r="F35" s="49">
        <f t="shared" si="0"/>
        <v>7.9578960717795882E-3</v>
      </c>
      <c r="G35" s="5"/>
    </row>
    <row r="36" spans="2:7" ht="16.5" customHeight="1" x14ac:dyDescent="0.25">
      <c r="B36" s="110" t="s">
        <v>56</v>
      </c>
      <c r="C36" s="83">
        <v>191</v>
      </c>
      <c r="D36" s="83">
        <v>11725</v>
      </c>
      <c r="E36" s="83">
        <v>240</v>
      </c>
      <c r="F36" s="89">
        <f t="shared" si="0"/>
        <v>7.6091436542912397E-3</v>
      </c>
      <c r="G36" s="5"/>
    </row>
    <row r="37" spans="2:7" ht="16.5" customHeight="1" x14ac:dyDescent="0.25">
      <c r="B37" s="109" t="s">
        <v>57</v>
      </c>
      <c r="C37" s="37">
        <v>196</v>
      </c>
      <c r="D37" s="37">
        <v>12929</v>
      </c>
      <c r="E37" s="37">
        <v>220</v>
      </c>
      <c r="F37" s="49">
        <f t="shared" si="0"/>
        <v>6.9750483497669699E-3</v>
      </c>
      <c r="G37" s="5"/>
    </row>
    <row r="38" spans="2:7" ht="16.5" customHeight="1" x14ac:dyDescent="0.25">
      <c r="B38" s="110" t="s">
        <v>58</v>
      </c>
      <c r="C38" s="83">
        <v>146</v>
      </c>
      <c r="D38" s="83">
        <v>9640</v>
      </c>
      <c r="E38" s="83">
        <v>180</v>
      </c>
      <c r="F38" s="89">
        <f t="shared" si="0"/>
        <v>5.7068577407184302E-3</v>
      </c>
      <c r="G38" s="5"/>
    </row>
    <row r="39" spans="2:7" ht="16.5" customHeight="1" x14ac:dyDescent="0.25">
      <c r="B39" s="109" t="s">
        <v>59</v>
      </c>
      <c r="C39" s="37">
        <v>160</v>
      </c>
      <c r="D39" s="37">
        <v>18210</v>
      </c>
      <c r="E39" s="37">
        <v>164</v>
      </c>
      <c r="F39" s="49">
        <f t="shared" si="0"/>
        <v>5.1995814970990139E-3</v>
      </c>
      <c r="G39" s="5"/>
    </row>
    <row r="40" spans="2:7" ht="16.5" customHeight="1" x14ac:dyDescent="0.25">
      <c r="B40" s="110" t="s">
        <v>60</v>
      </c>
      <c r="C40" s="83">
        <v>40</v>
      </c>
      <c r="D40" s="83">
        <v>10920</v>
      </c>
      <c r="E40" s="83">
        <v>153</v>
      </c>
      <c r="F40" s="89">
        <f t="shared" si="0"/>
        <v>4.8508290796106654E-3</v>
      </c>
      <c r="G40" s="5"/>
    </row>
    <row r="41" spans="2:7" ht="16.5" customHeight="1" x14ac:dyDescent="0.25">
      <c r="B41" s="109" t="s">
        <v>61</v>
      </c>
      <c r="C41" s="37">
        <v>120</v>
      </c>
      <c r="D41" s="37">
        <v>14400</v>
      </c>
      <c r="E41" s="37">
        <v>130</v>
      </c>
      <c r="F41" s="49">
        <f t="shared" si="0"/>
        <v>4.1216194794077548E-3</v>
      </c>
      <c r="G41" s="5"/>
    </row>
    <row r="42" spans="2:7" ht="16.5" customHeight="1" x14ac:dyDescent="0.25">
      <c r="B42" s="110" t="s">
        <v>62</v>
      </c>
      <c r="C42" s="83">
        <v>100</v>
      </c>
      <c r="D42" s="83">
        <v>12453</v>
      </c>
      <c r="E42" s="83">
        <v>112</v>
      </c>
      <c r="F42" s="89">
        <f t="shared" si="0"/>
        <v>3.5509337053359121E-3</v>
      </c>
      <c r="G42" s="5"/>
    </row>
    <row r="43" spans="2:7" ht="16.5" customHeight="1" x14ac:dyDescent="0.25">
      <c r="B43" s="109" t="s">
        <v>63</v>
      </c>
      <c r="C43" s="37">
        <v>73</v>
      </c>
      <c r="D43" s="37">
        <v>5011</v>
      </c>
      <c r="E43" s="37">
        <v>80</v>
      </c>
      <c r="F43" s="49">
        <f t="shared" si="0"/>
        <v>2.5363812180970802E-3</v>
      </c>
      <c r="G43" s="5"/>
    </row>
    <row r="44" spans="2:7" ht="16.5" customHeight="1" x14ac:dyDescent="0.25">
      <c r="B44" s="110" t="s">
        <v>64</v>
      </c>
      <c r="C44" s="83">
        <v>63</v>
      </c>
      <c r="D44" s="83">
        <v>3540</v>
      </c>
      <c r="E44" s="83">
        <v>71</v>
      </c>
      <c r="F44" s="89">
        <f t="shared" si="0"/>
        <v>2.2510383310611584E-3</v>
      </c>
      <c r="G44" s="5"/>
    </row>
    <row r="45" spans="2:7" ht="16.5" customHeight="1" x14ac:dyDescent="0.25">
      <c r="B45" s="109" t="s">
        <v>65</v>
      </c>
      <c r="C45" s="37">
        <v>60</v>
      </c>
      <c r="D45" s="37">
        <v>7200</v>
      </c>
      <c r="E45" s="37">
        <v>70</v>
      </c>
      <c r="F45" s="49">
        <f t="shared" si="0"/>
        <v>2.2193335658349449E-3</v>
      </c>
      <c r="G45" s="5"/>
    </row>
    <row r="46" spans="2:7" ht="16.5" customHeight="1" x14ac:dyDescent="0.25">
      <c r="B46" s="110" t="s">
        <v>66</v>
      </c>
      <c r="C46" s="83">
        <v>60</v>
      </c>
      <c r="D46" s="83">
        <v>3340</v>
      </c>
      <c r="E46" s="83">
        <v>66</v>
      </c>
      <c r="F46" s="89">
        <f t="shared" si="0"/>
        <v>2.092514504930091E-3</v>
      </c>
      <c r="G46" s="5"/>
    </row>
    <row r="47" spans="2:7" ht="16.5" customHeight="1" x14ac:dyDescent="0.25">
      <c r="B47" s="109" t="s">
        <v>67</v>
      </c>
      <c r="C47" s="37">
        <v>60</v>
      </c>
      <c r="D47" s="37">
        <v>6840</v>
      </c>
      <c r="E47" s="37">
        <v>62</v>
      </c>
      <c r="F47" s="49">
        <f t="shared" si="0"/>
        <v>1.9656954440252371E-3</v>
      </c>
      <c r="G47" s="5"/>
    </row>
    <row r="48" spans="2:7" ht="16.5" customHeight="1" x14ac:dyDescent="0.25">
      <c r="B48" s="110" t="s">
        <v>68</v>
      </c>
      <c r="C48" s="83">
        <v>40</v>
      </c>
      <c r="D48" s="83">
        <v>5112</v>
      </c>
      <c r="E48" s="83">
        <v>49</v>
      </c>
      <c r="F48" s="89">
        <f t="shared" si="0"/>
        <v>1.5535334960844614E-3</v>
      </c>
      <c r="G48" s="5"/>
    </row>
    <row r="49" spans="2:7" ht="16.5" customHeight="1" x14ac:dyDescent="0.25">
      <c r="B49" s="109" t="s">
        <v>69</v>
      </c>
      <c r="C49" s="37">
        <v>40</v>
      </c>
      <c r="D49" s="37">
        <v>4760</v>
      </c>
      <c r="E49" s="37">
        <v>45</v>
      </c>
      <c r="F49" s="49">
        <f t="shared" si="0"/>
        <v>1.4267144351796076E-3</v>
      </c>
      <c r="G49" s="5"/>
    </row>
    <row r="50" spans="2:7" ht="16.5" customHeight="1" x14ac:dyDescent="0.25">
      <c r="B50" s="110" t="s">
        <v>70</v>
      </c>
      <c r="C50" s="83">
        <v>40</v>
      </c>
      <c r="D50" s="83">
        <v>4560</v>
      </c>
      <c r="E50" s="83">
        <v>41</v>
      </c>
      <c r="F50" s="89">
        <f t="shared" si="0"/>
        <v>1.2998953742747535E-3</v>
      </c>
      <c r="G50" s="5"/>
    </row>
    <row r="51" spans="2:7" ht="16.5" customHeight="1" x14ac:dyDescent="0.25">
      <c r="B51" s="109" t="s">
        <v>71</v>
      </c>
      <c r="C51" s="37">
        <v>40</v>
      </c>
      <c r="D51" s="37">
        <v>4560</v>
      </c>
      <c r="E51" s="37">
        <v>41</v>
      </c>
      <c r="F51" s="49">
        <f t="shared" si="0"/>
        <v>1.2998953742747535E-3</v>
      </c>
      <c r="G51" s="5"/>
    </row>
    <row r="52" spans="2:7" ht="16.5" customHeight="1" x14ac:dyDescent="0.25">
      <c r="B52" s="110" t="s">
        <v>72</v>
      </c>
      <c r="C52" s="83">
        <v>0</v>
      </c>
      <c r="D52" s="83">
        <v>2450</v>
      </c>
      <c r="E52" s="83">
        <v>34</v>
      </c>
      <c r="F52" s="89">
        <f t="shared" si="0"/>
        <v>1.0779620176912591E-3</v>
      </c>
      <c r="G52" s="5"/>
    </row>
    <row r="53" spans="2:7" ht="16.5" customHeight="1" x14ac:dyDescent="0.25">
      <c r="B53" s="109" t="s">
        <v>73</v>
      </c>
      <c r="C53" s="37">
        <v>0</v>
      </c>
      <c r="D53" s="37">
        <v>1892</v>
      </c>
      <c r="E53" s="37">
        <v>26</v>
      </c>
      <c r="F53" s="49">
        <f t="shared" si="0"/>
        <v>8.2432389588155098E-4</v>
      </c>
      <c r="G53" s="5"/>
    </row>
    <row r="54" spans="2:7" ht="16.5" customHeight="1" x14ac:dyDescent="0.25">
      <c r="B54" s="110" t="s">
        <v>74</v>
      </c>
      <c r="C54" s="83">
        <v>20</v>
      </c>
      <c r="D54" s="83">
        <v>1420</v>
      </c>
      <c r="E54" s="83">
        <v>22</v>
      </c>
      <c r="F54" s="89">
        <f t="shared" si="0"/>
        <v>6.9750483497669699E-4</v>
      </c>
      <c r="G54" s="5"/>
    </row>
    <row r="55" spans="2:7" ht="16.5" customHeight="1" x14ac:dyDescent="0.25">
      <c r="B55" s="109" t="s">
        <v>75</v>
      </c>
      <c r="C55" s="37">
        <v>20</v>
      </c>
      <c r="D55" s="37">
        <v>2400</v>
      </c>
      <c r="E55" s="37">
        <v>22</v>
      </c>
      <c r="F55" s="49">
        <f t="shared" si="0"/>
        <v>6.9750483497669699E-4</v>
      </c>
      <c r="G55" s="5"/>
    </row>
    <row r="56" spans="2:7" ht="16.5" customHeight="1" x14ac:dyDescent="0.25">
      <c r="B56" s="110" t="s">
        <v>76</v>
      </c>
      <c r="C56" s="83">
        <v>20</v>
      </c>
      <c r="D56" s="83">
        <v>2280</v>
      </c>
      <c r="E56" s="83">
        <v>21</v>
      </c>
      <c r="F56" s="89">
        <f t="shared" si="0"/>
        <v>6.6580006975048352E-4</v>
      </c>
      <c r="G56" s="5"/>
    </row>
    <row r="57" spans="2:7" ht="16.5" customHeight="1" x14ac:dyDescent="0.25">
      <c r="B57" s="109" t="s">
        <v>77</v>
      </c>
      <c r="C57" s="37">
        <v>20</v>
      </c>
      <c r="D57" s="37">
        <v>2280</v>
      </c>
      <c r="E57" s="37">
        <v>21</v>
      </c>
      <c r="F57" s="49">
        <f t="shared" si="0"/>
        <v>6.6580006975048352E-4</v>
      </c>
      <c r="G57" s="5"/>
    </row>
    <row r="58" spans="2:7" ht="16.5" customHeight="1" x14ac:dyDescent="0.25">
      <c r="B58" s="110" t="s">
        <v>78</v>
      </c>
      <c r="C58" s="83">
        <v>20</v>
      </c>
      <c r="D58" s="83">
        <v>2160</v>
      </c>
      <c r="E58" s="83">
        <v>19</v>
      </c>
      <c r="F58" s="89">
        <f t="shared" si="0"/>
        <v>6.0239053929805647E-4</v>
      </c>
      <c r="G58" s="5"/>
    </row>
    <row r="59" spans="2:7" ht="16.5" customHeight="1" x14ac:dyDescent="0.25">
      <c r="B59" s="109" t="s">
        <v>79</v>
      </c>
      <c r="C59" s="37">
        <v>20</v>
      </c>
      <c r="D59" s="37">
        <v>2160</v>
      </c>
      <c r="E59" s="37">
        <v>19</v>
      </c>
      <c r="F59" s="49">
        <f t="shared" si="0"/>
        <v>6.0239053929805647E-4</v>
      </c>
      <c r="G59" s="5"/>
    </row>
    <row r="60" spans="2:7" ht="16.5" customHeight="1" x14ac:dyDescent="0.25">
      <c r="B60" s="46" t="s">
        <v>13</v>
      </c>
      <c r="C60" s="47">
        <f>SUM(C13:C59)</f>
        <v>26424</v>
      </c>
      <c r="D60" s="47">
        <f>SUM(D13:D59)</f>
        <v>2098053</v>
      </c>
      <c r="E60" s="47">
        <f>SUM(E13:E59)</f>
        <v>31541</v>
      </c>
      <c r="F60" s="48">
        <f>+E60/$E$60</f>
        <v>1</v>
      </c>
    </row>
  </sheetData>
  <sortState xmlns:xlrd2="http://schemas.microsoft.com/office/spreadsheetml/2017/richdata2" ref="B13:E59">
    <sortCondition descending="1" ref="E13:E59"/>
  </sortState>
  <mergeCells count="1">
    <mergeCell ref="B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9:G42"/>
  <sheetViews>
    <sheetView showGridLines="0" zoomScaleNormal="100" zoomScaleSheetLayoutView="100" workbookViewId="0">
      <selection activeCell="F1" sqref="F1"/>
    </sheetView>
  </sheetViews>
  <sheetFormatPr baseColWidth="10" defaultRowHeight="13.2" x14ac:dyDescent="0.25"/>
  <cols>
    <col min="1" max="1" width="6" customWidth="1"/>
    <col min="2" max="2" width="23" customWidth="1"/>
    <col min="3" max="3" width="9.5546875" customWidth="1"/>
    <col min="4" max="4" width="11.77734375" customWidth="1"/>
    <col min="5" max="6" width="11.6640625" bestFit="1" customWidth="1"/>
  </cols>
  <sheetData>
    <row r="9" spans="2:7" s="33" customFormat="1" ht="20.100000000000001" customHeight="1" x14ac:dyDescent="0.25">
      <c r="B9" s="101" t="s">
        <v>23</v>
      </c>
      <c r="C9" s="101"/>
      <c r="D9" s="101"/>
      <c r="E9" s="101"/>
      <c r="F9" s="101"/>
    </row>
    <row r="10" spans="2:7" s="3" customFormat="1" ht="12.75" customHeight="1" x14ac:dyDescent="0.2">
      <c r="B10" s="21"/>
      <c r="C10" s="20"/>
      <c r="D10" s="20"/>
      <c r="E10" s="102" t="str">
        <f>+Principal!C13</f>
        <v>datos al 29/02/2024</v>
      </c>
      <c r="F10" s="102"/>
      <c r="G10" s="11"/>
    </row>
    <row r="11" spans="2:7" ht="14.4" x14ac:dyDescent="0.25">
      <c r="B11" s="17"/>
      <c r="C11" s="16"/>
      <c r="D11" s="16"/>
      <c r="E11" s="16"/>
      <c r="F11" s="19"/>
      <c r="G11" s="5"/>
    </row>
    <row r="12" spans="2:7" s="33" customFormat="1" ht="16.5" customHeight="1" x14ac:dyDescent="0.25">
      <c r="B12" s="29" t="s">
        <v>10</v>
      </c>
      <c r="C12" s="30" t="s">
        <v>1</v>
      </c>
      <c r="D12" s="30" t="s">
        <v>2</v>
      </c>
      <c r="E12" s="30" t="s">
        <v>3</v>
      </c>
      <c r="F12" s="30" t="s">
        <v>11</v>
      </c>
    </row>
    <row r="13" spans="2:7" ht="16.5" customHeight="1" x14ac:dyDescent="0.25">
      <c r="B13" s="109" t="s">
        <v>33</v>
      </c>
      <c r="C13" s="37">
        <v>3166</v>
      </c>
      <c r="D13" s="37">
        <v>260831</v>
      </c>
      <c r="E13" s="37">
        <v>3360</v>
      </c>
      <c r="F13" s="49">
        <f>+E13/$E$42</f>
        <v>0.11028687717455524</v>
      </c>
      <c r="G13" s="5"/>
    </row>
    <row r="14" spans="2:7" ht="16.5" customHeight="1" x14ac:dyDescent="0.25">
      <c r="B14" s="110" t="s">
        <v>34</v>
      </c>
      <c r="C14" s="83">
        <v>2456</v>
      </c>
      <c r="D14" s="83">
        <v>197569</v>
      </c>
      <c r="E14" s="83">
        <v>2883</v>
      </c>
      <c r="F14" s="89">
        <f t="shared" ref="F14:F41" si="0">+E14/$E$42</f>
        <v>9.4630079432810349E-2</v>
      </c>
      <c r="G14" s="5"/>
    </row>
    <row r="15" spans="2:7" ht="16.5" customHeight="1" x14ac:dyDescent="0.25">
      <c r="B15" s="109" t="s">
        <v>35</v>
      </c>
      <c r="C15" s="37">
        <v>2495</v>
      </c>
      <c r="D15" s="37">
        <v>198012</v>
      </c>
      <c r="E15" s="37">
        <v>2875</v>
      </c>
      <c r="F15" s="49">
        <f t="shared" si="0"/>
        <v>9.4367491630013789E-2</v>
      </c>
      <c r="G15" s="5"/>
    </row>
    <row r="16" spans="2:7" ht="16.5" customHeight="1" x14ac:dyDescent="0.25">
      <c r="B16" s="110" t="s">
        <v>36</v>
      </c>
      <c r="C16" s="83">
        <v>1689</v>
      </c>
      <c r="D16" s="83">
        <v>145125</v>
      </c>
      <c r="E16" s="83">
        <v>2082</v>
      </c>
      <c r="F16" s="89">
        <f t="shared" si="0"/>
        <v>6.8338475677804766E-2</v>
      </c>
      <c r="G16" s="5"/>
    </row>
    <row r="17" spans="2:7" ht="16.5" customHeight="1" x14ac:dyDescent="0.25">
      <c r="B17" s="109" t="s">
        <v>37</v>
      </c>
      <c r="C17" s="37">
        <v>1637</v>
      </c>
      <c r="D17" s="37">
        <v>114388</v>
      </c>
      <c r="E17" s="37">
        <v>1920</v>
      </c>
      <c r="F17" s="49">
        <f t="shared" si="0"/>
        <v>6.3021072671174419E-2</v>
      </c>
      <c r="G17" s="5"/>
    </row>
    <row r="18" spans="2:7" ht="16.5" customHeight="1" x14ac:dyDescent="0.25">
      <c r="B18" s="110" t="s">
        <v>38</v>
      </c>
      <c r="C18" s="83">
        <v>1509</v>
      </c>
      <c r="D18" s="83">
        <v>115057</v>
      </c>
      <c r="E18" s="83">
        <v>1864</v>
      </c>
      <c r="F18" s="89">
        <f t="shared" si="0"/>
        <v>6.1182958051598506E-2</v>
      </c>
      <c r="G18" s="5"/>
    </row>
    <row r="19" spans="2:7" ht="16.5" customHeight="1" x14ac:dyDescent="0.25">
      <c r="B19" s="109" t="s">
        <v>39</v>
      </c>
      <c r="C19" s="37">
        <v>1485</v>
      </c>
      <c r="D19" s="37">
        <v>134568</v>
      </c>
      <c r="E19" s="37">
        <v>1834</v>
      </c>
      <c r="F19" s="49">
        <f t="shared" si="0"/>
        <v>6.0198253791111406E-2</v>
      </c>
      <c r="G19" s="5"/>
    </row>
    <row r="20" spans="2:7" ht="16.5" customHeight="1" x14ac:dyDescent="0.25">
      <c r="B20" s="110" t="s">
        <v>40</v>
      </c>
      <c r="C20" s="83">
        <v>1365</v>
      </c>
      <c r="D20" s="83">
        <v>85891</v>
      </c>
      <c r="E20" s="83">
        <v>1761</v>
      </c>
      <c r="F20" s="89">
        <f t="shared" si="0"/>
        <v>5.7802140090592792E-2</v>
      </c>
      <c r="G20" s="5"/>
    </row>
    <row r="21" spans="2:7" ht="16.5" customHeight="1" x14ac:dyDescent="0.25">
      <c r="B21" s="109" t="s">
        <v>41</v>
      </c>
      <c r="C21" s="37">
        <v>1166</v>
      </c>
      <c r="D21" s="37">
        <v>80148</v>
      </c>
      <c r="E21" s="37">
        <v>1408</v>
      </c>
      <c r="F21" s="49">
        <f t="shared" si="0"/>
        <v>4.6215453292194578E-2</v>
      </c>
      <c r="G21" s="5"/>
    </row>
    <row r="22" spans="2:7" ht="16.5" customHeight="1" x14ac:dyDescent="0.25">
      <c r="B22" s="110" t="s">
        <v>42</v>
      </c>
      <c r="C22" s="83">
        <v>1100</v>
      </c>
      <c r="D22" s="83">
        <v>71040</v>
      </c>
      <c r="E22" s="83">
        <v>1371</v>
      </c>
      <c r="F22" s="89">
        <f t="shared" si="0"/>
        <v>4.5000984704260484E-2</v>
      </c>
      <c r="G22" s="5"/>
    </row>
    <row r="23" spans="2:7" ht="16.5" customHeight="1" x14ac:dyDescent="0.25">
      <c r="B23" s="109" t="s">
        <v>43</v>
      </c>
      <c r="C23" s="37">
        <v>984</v>
      </c>
      <c r="D23" s="37">
        <v>67741</v>
      </c>
      <c r="E23" s="37">
        <v>1262</v>
      </c>
      <c r="F23" s="49">
        <f t="shared" si="0"/>
        <v>4.1423225891157357E-2</v>
      </c>
      <c r="G23" s="5"/>
    </row>
    <row r="24" spans="2:7" ht="16.5" customHeight="1" x14ac:dyDescent="0.25">
      <c r="B24" s="110" t="s">
        <v>44</v>
      </c>
      <c r="C24" s="83">
        <v>1036</v>
      </c>
      <c r="D24" s="83">
        <v>96325</v>
      </c>
      <c r="E24" s="83">
        <v>1244</v>
      </c>
      <c r="F24" s="89">
        <f t="shared" si="0"/>
        <v>4.0832403334865097E-2</v>
      </c>
      <c r="G24" s="5"/>
    </row>
    <row r="25" spans="2:7" ht="16.5" customHeight="1" x14ac:dyDescent="0.25">
      <c r="B25" s="109" t="s">
        <v>45</v>
      </c>
      <c r="C25" s="37">
        <v>820</v>
      </c>
      <c r="D25" s="37">
        <v>59367</v>
      </c>
      <c r="E25" s="37">
        <v>976</v>
      </c>
      <c r="F25" s="49">
        <f t="shared" si="0"/>
        <v>3.203571194118033E-2</v>
      </c>
      <c r="G25" s="5"/>
    </row>
    <row r="26" spans="2:7" ht="16.5" customHeight="1" x14ac:dyDescent="0.25">
      <c r="B26" s="110" t="s">
        <v>46</v>
      </c>
      <c r="C26" s="83">
        <v>731</v>
      </c>
      <c r="D26" s="83">
        <v>60783</v>
      </c>
      <c r="E26" s="83">
        <v>813</v>
      </c>
      <c r="F26" s="89">
        <f t="shared" si="0"/>
        <v>2.6685485459200419E-2</v>
      </c>
      <c r="G26" s="5"/>
    </row>
    <row r="27" spans="2:7" ht="16.5" customHeight="1" x14ac:dyDescent="0.25">
      <c r="B27" s="109" t="s">
        <v>47</v>
      </c>
      <c r="C27" s="37">
        <v>640</v>
      </c>
      <c r="D27" s="37">
        <v>62800</v>
      </c>
      <c r="E27" s="37">
        <v>782</v>
      </c>
      <c r="F27" s="49">
        <f t="shared" si="0"/>
        <v>2.5667957723363749E-2</v>
      </c>
      <c r="G27" s="5"/>
    </row>
    <row r="28" spans="2:7" ht="16.5" customHeight="1" x14ac:dyDescent="0.25">
      <c r="B28" s="110" t="s">
        <v>48</v>
      </c>
      <c r="C28" s="83">
        <v>494</v>
      </c>
      <c r="D28" s="83">
        <v>36514</v>
      </c>
      <c r="E28" s="83">
        <v>616</v>
      </c>
      <c r="F28" s="89">
        <f t="shared" si="0"/>
        <v>2.0219260815335129E-2</v>
      </c>
      <c r="G28" s="5"/>
    </row>
    <row r="29" spans="2:7" ht="16.5" customHeight="1" x14ac:dyDescent="0.25">
      <c r="B29" s="109" t="s">
        <v>49</v>
      </c>
      <c r="C29" s="37">
        <v>441</v>
      </c>
      <c r="D29" s="37">
        <v>33846</v>
      </c>
      <c r="E29" s="37">
        <v>556</v>
      </c>
      <c r="F29" s="49">
        <f t="shared" si="0"/>
        <v>1.8249852294360928E-2</v>
      </c>
      <c r="G29" s="5"/>
    </row>
    <row r="30" spans="2:7" ht="16.5" customHeight="1" x14ac:dyDescent="0.25">
      <c r="B30" s="110" t="s">
        <v>50</v>
      </c>
      <c r="C30" s="83">
        <v>396</v>
      </c>
      <c r="D30" s="83">
        <v>35700</v>
      </c>
      <c r="E30" s="83">
        <v>447</v>
      </c>
      <c r="F30" s="89">
        <f t="shared" si="0"/>
        <v>1.4672093481257796E-2</v>
      </c>
      <c r="G30" s="5"/>
    </row>
    <row r="31" spans="2:7" ht="16.5" customHeight="1" x14ac:dyDescent="0.25">
      <c r="B31" s="109" t="s">
        <v>51</v>
      </c>
      <c r="C31" s="37">
        <v>294</v>
      </c>
      <c r="D31" s="37">
        <v>18522</v>
      </c>
      <c r="E31" s="37">
        <v>380</v>
      </c>
      <c r="F31" s="49">
        <f t="shared" si="0"/>
        <v>1.2472920632836604E-2</v>
      </c>
      <c r="G31" s="5"/>
    </row>
    <row r="32" spans="2:7" ht="16.5" customHeight="1" x14ac:dyDescent="0.25">
      <c r="B32" s="110" t="s">
        <v>52</v>
      </c>
      <c r="C32" s="83">
        <v>300</v>
      </c>
      <c r="D32" s="83">
        <v>19200</v>
      </c>
      <c r="E32" s="83">
        <v>370</v>
      </c>
      <c r="F32" s="89">
        <f t="shared" si="0"/>
        <v>1.2144685879340904E-2</v>
      </c>
      <c r="G32" s="5"/>
    </row>
    <row r="33" spans="2:7" ht="16.5" customHeight="1" x14ac:dyDescent="0.25">
      <c r="B33" s="109" t="s">
        <v>53</v>
      </c>
      <c r="C33" s="37">
        <v>231</v>
      </c>
      <c r="D33" s="37">
        <v>22742</v>
      </c>
      <c r="E33" s="37">
        <v>283</v>
      </c>
      <c r="F33" s="49">
        <f t="shared" si="0"/>
        <v>9.2890435239283142E-3</v>
      </c>
      <c r="G33" s="5"/>
    </row>
    <row r="34" spans="2:7" ht="16.5" customHeight="1" x14ac:dyDescent="0.25">
      <c r="B34" s="110" t="s">
        <v>54</v>
      </c>
      <c r="C34" s="83">
        <v>210</v>
      </c>
      <c r="D34" s="83">
        <v>13230</v>
      </c>
      <c r="E34" s="83">
        <v>271</v>
      </c>
      <c r="F34" s="89">
        <f t="shared" si="0"/>
        <v>8.8951618197334742E-3</v>
      </c>
      <c r="G34" s="5"/>
    </row>
    <row r="35" spans="2:7" ht="16.5" customHeight="1" x14ac:dyDescent="0.25">
      <c r="B35" s="109" t="s">
        <v>55</v>
      </c>
      <c r="C35" s="37">
        <v>210</v>
      </c>
      <c r="D35" s="37">
        <v>14012</v>
      </c>
      <c r="E35" s="37">
        <v>251</v>
      </c>
      <c r="F35" s="49">
        <f t="shared" si="0"/>
        <v>8.2386923127420724E-3</v>
      </c>
      <c r="G35" s="5"/>
    </row>
    <row r="36" spans="2:7" ht="16.5" customHeight="1" x14ac:dyDescent="0.25">
      <c r="B36" s="110" t="s">
        <v>56</v>
      </c>
      <c r="C36" s="83">
        <v>191</v>
      </c>
      <c r="D36" s="83">
        <v>11725</v>
      </c>
      <c r="E36" s="83">
        <v>240</v>
      </c>
      <c r="F36" s="89">
        <f t="shared" si="0"/>
        <v>7.8776340838968024E-3</v>
      </c>
      <c r="G36" s="5"/>
    </row>
    <row r="37" spans="2:7" ht="16.5" customHeight="1" x14ac:dyDescent="0.25">
      <c r="B37" s="109" t="s">
        <v>57</v>
      </c>
      <c r="C37" s="37">
        <v>196</v>
      </c>
      <c r="D37" s="37">
        <v>12929</v>
      </c>
      <c r="E37" s="37">
        <v>220</v>
      </c>
      <c r="F37" s="49">
        <f t="shared" si="0"/>
        <v>7.2211645769054023E-3</v>
      </c>
      <c r="G37" s="5"/>
    </row>
    <row r="38" spans="2:7" ht="16.5" customHeight="1" x14ac:dyDescent="0.25">
      <c r="B38" s="110" t="s">
        <v>58</v>
      </c>
      <c r="C38" s="83">
        <v>146</v>
      </c>
      <c r="D38" s="83">
        <v>9640</v>
      </c>
      <c r="E38" s="83">
        <v>180</v>
      </c>
      <c r="F38" s="89">
        <f t="shared" si="0"/>
        <v>5.9082255629226022E-3</v>
      </c>
      <c r="G38" s="5"/>
    </row>
    <row r="39" spans="2:7" ht="16.5" customHeight="1" x14ac:dyDescent="0.25">
      <c r="B39" s="109" t="s">
        <v>63</v>
      </c>
      <c r="C39" s="37">
        <v>73</v>
      </c>
      <c r="D39" s="37">
        <v>5011</v>
      </c>
      <c r="E39" s="37">
        <v>80</v>
      </c>
      <c r="F39" s="49">
        <f t="shared" si="0"/>
        <v>2.6258780279656011E-3</v>
      </c>
      <c r="G39" s="5"/>
    </row>
    <row r="40" spans="2:7" ht="16.5" customHeight="1" x14ac:dyDescent="0.25">
      <c r="B40" s="110" t="s">
        <v>64</v>
      </c>
      <c r="C40" s="83">
        <v>62</v>
      </c>
      <c r="D40" s="83">
        <v>3444</v>
      </c>
      <c r="E40" s="83">
        <v>71</v>
      </c>
      <c r="F40" s="89">
        <f t="shared" si="0"/>
        <v>2.3304667498194711E-3</v>
      </c>
      <c r="G40" s="5"/>
    </row>
    <row r="41" spans="2:7" ht="16.5" customHeight="1" x14ac:dyDescent="0.25">
      <c r="B41" s="109" t="s">
        <v>66</v>
      </c>
      <c r="C41" s="37">
        <v>60</v>
      </c>
      <c r="D41" s="37">
        <v>3340</v>
      </c>
      <c r="E41" s="37">
        <v>66</v>
      </c>
      <c r="F41" s="49">
        <f t="shared" si="0"/>
        <v>2.1663493730716206E-3</v>
      </c>
      <c r="G41" s="5"/>
    </row>
    <row r="42" spans="2:7" ht="16.5" customHeight="1" x14ac:dyDescent="0.25">
      <c r="B42" s="46" t="s">
        <v>13</v>
      </c>
      <c r="C42" s="47">
        <f>SUM(C13:C41)</f>
        <v>25583</v>
      </c>
      <c r="D42" s="47">
        <f>SUM(D13:D41)</f>
        <v>1989500</v>
      </c>
      <c r="E42" s="47">
        <f>SUM(E13:E41)</f>
        <v>30466</v>
      </c>
      <c r="F42" s="48">
        <f>+E42/$E$42</f>
        <v>1</v>
      </c>
    </row>
  </sheetData>
  <sortState xmlns:xlrd2="http://schemas.microsoft.com/office/spreadsheetml/2017/richdata2" ref="B13:F41">
    <sortCondition descending="1" ref="E13:E41"/>
  </sortState>
  <mergeCells count="2">
    <mergeCell ref="B9:F9"/>
    <mergeCell ref="E10:F10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8:H55"/>
  <sheetViews>
    <sheetView showGridLines="0" zoomScaleNormal="100" zoomScaleSheetLayoutView="100" workbookViewId="0">
      <selection activeCell="H1" sqref="H1"/>
    </sheetView>
  </sheetViews>
  <sheetFormatPr baseColWidth="10" defaultRowHeight="13.2" x14ac:dyDescent="0.25"/>
  <cols>
    <col min="1" max="1" width="11.109375" customWidth="1"/>
    <col min="2" max="7" width="11.77734375" customWidth="1"/>
    <col min="8" max="8" width="12.33203125" customWidth="1"/>
  </cols>
  <sheetData>
    <row r="8" spans="1:8" x14ac:dyDescent="0.25">
      <c r="F8" s="8"/>
    </row>
    <row r="9" spans="1:8" s="31" customFormat="1" ht="20.100000000000001" customHeight="1" x14ac:dyDescent="0.25">
      <c r="A9" s="101" t="s">
        <v>21</v>
      </c>
      <c r="B9" s="101"/>
      <c r="C9" s="101"/>
      <c r="D9" s="101"/>
      <c r="E9" s="101"/>
      <c r="F9" s="101"/>
      <c r="G9" s="101"/>
      <c r="H9" s="101"/>
    </row>
    <row r="10" spans="1:8" s="20" customFormat="1" ht="10.199999999999999" x14ac:dyDescent="0.25">
      <c r="A10" s="24"/>
      <c r="B10" s="21"/>
      <c r="C10" s="21"/>
      <c r="D10" s="21"/>
      <c r="F10" s="102" t="str">
        <f>+CONCATENATE(MID(Principal!C13,1,14)," de ambas temporadas")</f>
        <v>datos al 29/02 de ambas temporadas</v>
      </c>
      <c r="G10" s="102"/>
      <c r="H10" s="102"/>
    </row>
    <row r="11" spans="1:8" s="16" customFormat="1" x14ac:dyDescent="0.25"/>
    <row r="12" spans="1:8" s="16" customFormat="1" ht="16.5" customHeight="1" x14ac:dyDescent="0.25">
      <c r="A12" s="62"/>
      <c r="B12" s="60"/>
      <c r="C12" s="60"/>
      <c r="D12" s="75">
        <v>2023</v>
      </c>
      <c r="E12" s="62"/>
      <c r="F12" s="61"/>
      <c r="G12" s="61"/>
      <c r="H12" s="76">
        <v>2024</v>
      </c>
    </row>
    <row r="13" spans="1:8" s="25" customFormat="1" ht="16.5" customHeight="1" x14ac:dyDescent="0.25">
      <c r="A13" s="53" t="s">
        <v>0</v>
      </c>
      <c r="B13" s="54" t="s">
        <v>1</v>
      </c>
      <c r="C13" s="54" t="s">
        <v>2</v>
      </c>
      <c r="D13" s="55" t="s">
        <v>3</v>
      </c>
      <c r="E13" s="63" t="s">
        <v>1</v>
      </c>
      <c r="F13" s="55" t="s">
        <v>2</v>
      </c>
      <c r="G13" s="55" t="s">
        <v>3</v>
      </c>
      <c r="H13" s="67" t="s">
        <v>118</v>
      </c>
    </row>
    <row r="14" spans="1:8" ht="16.5" customHeight="1" x14ac:dyDescent="0.25">
      <c r="A14" s="111" t="s">
        <v>110</v>
      </c>
      <c r="B14" s="74">
        <v>0</v>
      </c>
      <c r="C14" s="74">
        <v>0</v>
      </c>
      <c r="D14" s="74">
        <v>0</v>
      </c>
      <c r="E14" s="64">
        <v>20</v>
      </c>
      <c r="F14" s="56">
        <v>1420</v>
      </c>
      <c r="G14" s="56">
        <v>22</v>
      </c>
      <c r="H14" s="70" t="s">
        <v>16</v>
      </c>
    </row>
    <row r="15" spans="1:8" ht="16.5" customHeight="1" x14ac:dyDescent="0.25">
      <c r="A15" s="112" t="s">
        <v>80</v>
      </c>
      <c r="B15" s="90">
        <v>20</v>
      </c>
      <c r="C15" s="90">
        <v>2400</v>
      </c>
      <c r="D15" s="90">
        <v>24</v>
      </c>
      <c r="E15" s="91">
        <v>289</v>
      </c>
      <c r="F15" s="92">
        <v>35056</v>
      </c>
      <c r="G15" s="92">
        <v>323</v>
      </c>
      <c r="H15" s="93">
        <f>+(G15-D15)/D15</f>
        <v>12.458333333333334</v>
      </c>
    </row>
    <row r="16" spans="1:8" ht="16.5" customHeight="1" x14ac:dyDescent="0.25">
      <c r="A16" s="111" t="s">
        <v>81</v>
      </c>
      <c r="B16" s="74">
        <v>8</v>
      </c>
      <c r="C16" s="74">
        <v>960</v>
      </c>
      <c r="D16" s="74">
        <v>10</v>
      </c>
      <c r="E16" s="64">
        <v>0</v>
      </c>
      <c r="F16" s="56">
        <v>0</v>
      </c>
      <c r="G16" s="56">
        <v>0</v>
      </c>
      <c r="H16" s="71">
        <f>+(G16-D16)/D16</f>
        <v>-1</v>
      </c>
    </row>
    <row r="17" spans="1:8" ht="16.5" customHeight="1" x14ac:dyDescent="0.25">
      <c r="A17" s="112" t="s">
        <v>111</v>
      </c>
      <c r="B17" s="90">
        <v>0</v>
      </c>
      <c r="C17" s="90">
        <v>0</v>
      </c>
      <c r="D17" s="90">
        <v>0</v>
      </c>
      <c r="E17" s="91">
        <v>40</v>
      </c>
      <c r="F17" s="92">
        <v>15262</v>
      </c>
      <c r="G17" s="92">
        <v>214</v>
      </c>
      <c r="H17" s="94" t="s">
        <v>16</v>
      </c>
    </row>
    <row r="18" spans="1:8" ht="16.5" customHeight="1" x14ac:dyDescent="0.25">
      <c r="A18" s="111" t="s">
        <v>82</v>
      </c>
      <c r="B18" s="74">
        <v>1001</v>
      </c>
      <c r="C18" s="74">
        <v>41251</v>
      </c>
      <c r="D18" s="74">
        <v>1076</v>
      </c>
      <c r="E18" s="64">
        <v>462</v>
      </c>
      <c r="F18" s="56">
        <v>25466</v>
      </c>
      <c r="G18" s="56">
        <v>484</v>
      </c>
      <c r="H18" s="71">
        <f t="shared" ref="H18:H23" si="0">+(G18-D18)/D18</f>
        <v>-0.55018587360594795</v>
      </c>
    </row>
    <row r="19" spans="1:8" ht="16.5" customHeight="1" x14ac:dyDescent="0.25">
      <c r="A19" s="112" t="s">
        <v>83</v>
      </c>
      <c r="B19" s="90">
        <v>73</v>
      </c>
      <c r="C19" s="90">
        <v>8760</v>
      </c>
      <c r="D19" s="90">
        <v>88</v>
      </c>
      <c r="E19" s="91">
        <v>0</v>
      </c>
      <c r="F19" s="92">
        <v>0</v>
      </c>
      <c r="G19" s="92">
        <v>0</v>
      </c>
      <c r="H19" s="93">
        <f t="shared" si="0"/>
        <v>-1</v>
      </c>
    </row>
    <row r="20" spans="1:8" ht="16.5" customHeight="1" x14ac:dyDescent="0.25">
      <c r="A20" s="111" t="s">
        <v>84</v>
      </c>
      <c r="B20" s="74">
        <v>20</v>
      </c>
      <c r="C20" s="74">
        <v>2400</v>
      </c>
      <c r="D20" s="74">
        <v>24</v>
      </c>
      <c r="E20" s="64">
        <v>0</v>
      </c>
      <c r="F20" s="56">
        <v>0</v>
      </c>
      <c r="G20" s="56">
        <v>0</v>
      </c>
      <c r="H20" s="71">
        <f t="shared" si="0"/>
        <v>-1</v>
      </c>
    </row>
    <row r="21" spans="1:8" ht="16.5" customHeight="1" x14ac:dyDescent="0.25">
      <c r="A21" s="112" t="s">
        <v>85</v>
      </c>
      <c r="B21" s="90">
        <v>282</v>
      </c>
      <c r="C21" s="90">
        <v>35960</v>
      </c>
      <c r="D21" s="90">
        <v>333</v>
      </c>
      <c r="E21" s="91">
        <v>172</v>
      </c>
      <c r="F21" s="92">
        <v>20485</v>
      </c>
      <c r="G21" s="92">
        <v>189</v>
      </c>
      <c r="H21" s="93">
        <f t="shared" si="0"/>
        <v>-0.43243243243243246</v>
      </c>
    </row>
    <row r="22" spans="1:8" ht="16.5" customHeight="1" x14ac:dyDescent="0.25">
      <c r="A22" s="111" t="s">
        <v>86</v>
      </c>
      <c r="B22" s="74">
        <v>22333</v>
      </c>
      <c r="C22" s="74">
        <v>1718746</v>
      </c>
      <c r="D22" s="74">
        <v>26709</v>
      </c>
      <c r="E22" s="64">
        <v>25121</v>
      </c>
      <c r="F22" s="56">
        <v>1964034</v>
      </c>
      <c r="G22" s="56">
        <v>29981</v>
      </c>
      <c r="H22" s="71">
        <f t="shared" si="0"/>
        <v>0.12250552248305814</v>
      </c>
    </row>
    <row r="23" spans="1:8" ht="16.5" customHeight="1" x14ac:dyDescent="0.25">
      <c r="A23" s="112" t="s">
        <v>87</v>
      </c>
      <c r="B23" s="90">
        <v>237</v>
      </c>
      <c r="C23" s="90">
        <v>25302</v>
      </c>
      <c r="D23" s="90">
        <v>228</v>
      </c>
      <c r="E23" s="91">
        <v>320</v>
      </c>
      <c r="F23" s="92">
        <v>36330</v>
      </c>
      <c r="G23" s="92">
        <v>327</v>
      </c>
      <c r="H23" s="93">
        <f t="shared" si="0"/>
        <v>0.43421052631578949</v>
      </c>
    </row>
    <row r="24" spans="1:8" ht="16.5" customHeight="1" x14ac:dyDescent="0.25">
      <c r="A24" s="57" t="s">
        <v>13</v>
      </c>
      <c r="B24" s="58">
        <f t="shared" ref="B24:G24" si="1">SUM(B14:B23)</f>
        <v>23974</v>
      </c>
      <c r="C24" s="58">
        <f t="shared" si="1"/>
        <v>1835779</v>
      </c>
      <c r="D24" s="58">
        <f t="shared" si="1"/>
        <v>28492</v>
      </c>
      <c r="E24" s="65">
        <f t="shared" si="1"/>
        <v>26424</v>
      </c>
      <c r="F24" s="59">
        <f t="shared" si="1"/>
        <v>2098053</v>
      </c>
      <c r="G24" s="59">
        <f t="shared" si="1"/>
        <v>31540</v>
      </c>
      <c r="H24" s="68">
        <f>+(G24-D24)/D24</f>
        <v>0.10697739716411624</v>
      </c>
    </row>
    <row r="25" spans="1:8" s="33" customFormat="1" ht="16.5" customHeight="1" x14ac:dyDescent="0.25">
      <c r="A25" s="50"/>
      <c r="B25" s="51"/>
      <c r="C25" s="51"/>
      <c r="D25" s="51"/>
      <c r="E25" s="52"/>
      <c r="F25" s="103" t="s">
        <v>15</v>
      </c>
      <c r="G25" s="103"/>
      <c r="H25" s="69">
        <f>+(E24-B24)/B24</f>
        <v>0.10219404354717611</v>
      </c>
    </row>
    <row r="26" spans="1:8" x14ac:dyDescent="0.25">
      <c r="A26" s="2"/>
      <c r="B26" s="1"/>
      <c r="C26" s="1"/>
      <c r="D26" s="1"/>
      <c r="E26" s="3"/>
      <c r="F26" s="3"/>
      <c r="G26" s="3"/>
      <c r="H26" s="3"/>
    </row>
    <row r="27" spans="1:8" ht="16.5" customHeight="1" x14ac:dyDescent="0.25">
      <c r="A27" s="62"/>
      <c r="B27" s="60"/>
      <c r="C27" s="60"/>
      <c r="D27" s="75">
        <v>2023</v>
      </c>
      <c r="E27" s="62"/>
      <c r="F27" s="61"/>
      <c r="G27" s="61"/>
      <c r="H27" s="76">
        <v>2024</v>
      </c>
    </row>
    <row r="28" spans="1:8" s="25" customFormat="1" ht="16.5" customHeight="1" x14ac:dyDescent="0.25">
      <c r="A28" s="53" t="s">
        <v>5</v>
      </c>
      <c r="B28" s="54" t="s">
        <v>1</v>
      </c>
      <c r="C28" s="54" t="s">
        <v>2</v>
      </c>
      <c r="D28" s="55" t="s">
        <v>3</v>
      </c>
      <c r="E28" s="63" t="s">
        <v>1</v>
      </c>
      <c r="F28" s="55" t="s">
        <v>2</v>
      </c>
      <c r="G28" s="55" t="s">
        <v>3</v>
      </c>
      <c r="H28" s="67" t="s">
        <v>118</v>
      </c>
    </row>
    <row r="29" spans="1:8" ht="16.5" customHeight="1" x14ac:dyDescent="0.25">
      <c r="A29" s="111" t="s">
        <v>112</v>
      </c>
      <c r="B29" s="74">
        <v>0</v>
      </c>
      <c r="C29" s="74">
        <v>0</v>
      </c>
      <c r="D29" s="74">
        <v>0</v>
      </c>
      <c r="E29" s="64">
        <v>20</v>
      </c>
      <c r="F29" s="56">
        <v>2400</v>
      </c>
      <c r="G29" s="56">
        <v>24</v>
      </c>
      <c r="H29" s="72" t="s">
        <v>16</v>
      </c>
    </row>
    <row r="30" spans="1:8" ht="16.5" customHeight="1" x14ac:dyDescent="0.25">
      <c r="A30" s="112" t="s">
        <v>88</v>
      </c>
      <c r="B30" s="90">
        <v>100</v>
      </c>
      <c r="C30" s="90">
        <v>11065</v>
      </c>
      <c r="D30" s="90">
        <v>111</v>
      </c>
      <c r="E30" s="91">
        <v>203</v>
      </c>
      <c r="F30" s="92">
        <v>18313</v>
      </c>
      <c r="G30" s="92">
        <v>225</v>
      </c>
      <c r="H30" s="95">
        <f t="shared" ref="H30:H53" si="2">+(G30-D30)/D30</f>
        <v>1.027027027027027</v>
      </c>
    </row>
    <row r="31" spans="1:8" ht="16.5" customHeight="1" x14ac:dyDescent="0.25">
      <c r="A31" s="111" t="s">
        <v>89</v>
      </c>
      <c r="B31" s="74">
        <v>21</v>
      </c>
      <c r="C31" s="74">
        <v>1176</v>
      </c>
      <c r="D31" s="74">
        <v>22</v>
      </c>
      <c r="E31" s="64">
        <v>0</v>
      </c>
      <c r="F31" s="56">
        <v>0</v>
      </c>
      <c r="G31" s="56">
        <v>0</v>
      </c>
      <c r="H31" s="73">
        <f t="shared" si="2"/>
        <v>-1</v>
      </c>
    </row>
    <row r="32" spans="1:8" ht="16.5" customHeight="1" x14ac:dyDescent="0.25">
      <c r="A32" s="112" t="s">
        <v>113</v>
      </c>
      <c r="B32" s="90">
        <v>0</v>
      </c>
      <c r="C32" s="90">
        <v>0</v>
      </c>
      <c r="D32" s="90">
        <v>0</v>
      </c>
      <c r="E32" s="91">
        <v>1589</v>
      </c>
      <c r="F32" s="92">
        <v>101119</v>
      </c>
      <c r="G32" s="92">
        <v>2026</v>
      </c>
      <c r="H32" s="95" t="s">
        <v>16</v>
      </c>
    </row>
    <row r="33" spans="1:8" ht="16.5" customHeight="1" x14ac:dyDescent="0.25">
      <c r="A33" s="111" t="s">
        <v>90</v>
      </c>
      <c r="B33" s="74">
        <v>1052</v>
      </c>
      <c r="C33" s="74">
        <v>48923</v>
      </c>
      <c r="D33" s="74">
        <v>1240</v>
      </c>
      <c r="E33" s="64">
        <v>450</v>
      </c>
      <c r="F33" s="56">
        <v>26815</v>
      </c>
      <c r="G33" s="56">
        <v>536</v>
      </c>
      <c r="H33" s="73">
        <f t="shared" si="2"/>
        <v>-0.56774193548387097</v>
      </c>
    </row>
    <row r="34" spans="1:8" ht="16.5" customHeight="1" x14ac:dyDescent="0.25">
      <c r="A34" s="112" t="s">
        <v>115</v>
      </c>
      <c r="B34" s="90">
        <v>0</v>
      </c>
      <c r="C34" s="90">
        <v>0</v>
      </c>
      <c r="D34" s="90">
        <v>0</v>
      </c>
      <c r="E34" s="91">
        <v>21</v>
      </c>
      <c r="F34" s="92">
        <v>2205</v>
      </c>
      <c r="G34" s="92">
        <v>22</v>
      </c>
      <c r="H34" s="95" t="s">
        <v>16</v>
      </c>
    </row>
    <row r="35" spans="1:8" ht="16.5" customHeight="1" x14ac:dyDescent="0.25">
      <c r="A35" s="111" t="s">
        <v>114</v>
      </c>
      <c r="B35" s="74">
        <v>125</v>
      </c>
      <c r="C35" s="74">
        <v>13265</v>
      </c>
      <c r="D35" s="74">
        <v>138</v>
      </c>
      <c r="E35" s="64">
        <v>0</v>
      </c>
      <c r="F35" s="56">
        <v>0</v>
      </c>
      <c r="G35" s="56">
        <v>0</v>
      </c>
      <c r="H35" s="73">
        <f t="shared" si="2"/>
        <v>-1</v>
      </c>
    </row>
    <row r="36" spans="1:8" ht="16.5" customHeight="1" x14ac:dyDescent="0.25">
      <c r="A36" s="112" t="s">
        <v>92</v>
      </c>
      <c r="B36" s="90">
        <v>101</v>
      </c>
      <c r="C36" s="90">
        <v>11805</v>
      </c>
      <c r="D36" s="90">
        <v>127</v>
      </c>
      <c r="E36" s="91">
        <v>165</v>
      </c>
      <c r="F36" s="92">
        <v>17196</v>
      </c>
      <c r="G36" s="92">
        <v>188</v>
      </c>
      <c r="H36" s="95">
        <f t="shared" si="2"/>
        <v>0.48031496062992124</v>
      </c>
    </row>
    <row r="37" spans="1:8" ht="16.5" customHeight="1" x14ac:dyDescent="0.25">
      <c r="A37" s="111" t="s">
        <v>93</v>
      </c>
      <c r="B37" s="74">
        <v>105</v>
      </c>
      <c r="C37" s="74">
        <v>6468</v>
      </c>
      <c r="D37" s="74">
        <v>133</v>
      </c>
      <c r="E37" s="64">
        <v>304</v>
      </c>
      <c r="F37" s="56">
        <v>19133</v>
      </c>
      <c r="G37" s="56">
        <v>388</v>
      </c>
      <c r="H37" s="73">
        <f t="shared" si="2"/>
        <v>1.9172932330827068</v>
      </c>
    </row>
    <row r="38" spans="1:8" ht="16.5" customHeight="1" x14ac:dyDescent="0.25">
      <c r="A38" s="112" t="s">
        <v>94</v>
      </c>
      <c r="B38" s="90">
        <v>145</v>
      </c>
      <c r="C38" s="90">
        <v>14897</v>
      </c>
      <c r="D38" s="90">
        <v>176</v>
      </c>
      <c r="E38" s="91">
        <v>288</v>
      </c>
      <c r="F38" s="92">
        <v>30148</v>
      </c>
      <c r="G38" s="92">
        <v>340</v>
      </c>
      <c r="H38" s="95">
        <f t="shared" si="2"/>
        <v>0.93181818181818177</v>
      </c>
    </row>
    <row r="39" spans="1:8" ht="16.5" customHeight="1" x14ac:dyDescent="0.25">
      <c r="A39" s="111" t="s">
        <v>95</v>
      </c>
      <c r="B39" s="74">
        <v>2360</v>
      </c>
      <c r="C39" s="74">
        <v>212112</v>
      </c>
      <c r="D39" s="74">
        <v>2856</v>
      </c>
      <c r="E39" s="64">
        <v>2556</v>
      </c>
      <c r="F39" s="56">
        <v>221497</v>
      </c>
      <c r="G39" s="56">
        <v>3199</v>
      </c>
      <c r="H39" s="73">
        <f t="shared" si="2"/>
        <v>0.12009803921568628</v>
      </c>
    </row>
    <row r="40" spans="1:8" ht="16.5" customHeight="1" x14ac:dyDescent="0.25">
      <c r="A40" s="112" t="s">
        <v>96</v>
      </c>
      <c r="B40" s="90">
        <v>210</v>
      </c>
      <c r="C40" s="90">
        <v>10353</v>
      </c>
      <c r="D40" s="90">
        <v>198</v>
      </c>
      <c r="E40" s="91">
        <v>0</v>
      </c>
      <c r="F40" s="92">
        <v>0</v>
      </c>
      <c r="G40" s="92">
        <v>0</v>
      </c>
      <c r="H40" s="95">
        <f t="shared" si="2"/>
        <v>-1</v>
      </c>
    </row>
    <row r="41" spans="1:8" ht="16.5" customHeight="1" x14ac:dyDescent="0.25">
      <c r="A41" s="111" t="s">
        <v>97</v>
      </c>
      <c r="B41" s="74">
        <v>326</v>
      </c>
      <c r="C41" s="74">
        <v>23219</v>
      </c>
      <c r="D41" s="74">
        <v>381</v>
      </c>
      <c r="E41" s="64">
        <v>524</v>
      </c>
      <c r="F41" s="56">
        <v>36131</v>
      </c>
      <c r="G41" s="56">
        <v>628</v>
      </c>
      <c r="H41" s="73">
        <f t="shared" si="2"/>
        <v>0.64829396325459321</v>
      </c>
    </row>
    <row r="42" spans="1:8" ht="16.5" customHeight="1" x14ac:dyDescent="0.25">
      <c r="A42" s="112" t="s">
        <v>108</v>
      </c>
      <c r="B42" s="90">
        <v>0</v>
      </c>
      <c r="C42" s="90">
        <v>0</v>
      </c>
      <c r="D42" s="90">
        <v>0</v>
      </c>
      <c r="E42" s="91">
        <v>21</v>
      </c>
      <c r="F42" s="92">
        <v>1575</v>
      </c>
      <c r="G42" s="92">
        <v>20</v>
      </c>
      <c r="H42" s="95" t="s">
        <v>16</v>
      </c>
    </row>
    <row r="43" spans="1:8" ht="16.5" customHeight="1" x14ac:dyDescent="0.25">
      <c r="A43" s="111" t="s">
        <v>98</v>
      </c>
      <c r="B43" s="74">
        <v>357</v>
      </c>
      <c r="C43" s="74">
        <v>26145</v>
      </c>
      <c r="D43" s="74">
        <v>442</v>
      </c>
      <c r="E43" s="64">
        <v>546</v>
      </c>
      <c r="F43" s="56">
        <v>40800</v>
      </c>
      <c r="G43" s="56">
        <v>672</v>
      </c>
      <c r="H43" s="73">
        <f t="shared" si="2"/>
        <v>0.52036199095022628</v>
      </c>
    </row>
    <row r="44" spans="1:8" ht="16.5" customHeight="1" x14ac:dyDescent="0.25">
      <c r="A44" s="112" t="s">
        <v>99</v>
      </c>
      <c r="B44" s="90">
        <v>4598</v>
      </c>
      <c r="C44" s="90">
        <v>380043</v>
      </c>
      <c r="D44" s="90">
        <v>5786</v>
      </c>
      <c r="E44" s="91">
        <v>5686</v>
      </c>
      <c r="F44" s="92">
        <v>478046</v>
      </c>
      <c r="G44" s="92">
        <v>7025</v>
      </c>
      <c r="H44" s="95">
        <f t="shared" si="2"/>
        <v>0.21413757345316281</v>
      </c>
    </row>
    <row r="45" spans="1:8" ht="16.5" customHeight="1" x14ac:dyDescent="0.25">
      <c r="A45" s="111" t="s">
        <v>100</v>
      </c>
      <c r="B45" s="74">
        <v>21</v>
      </c>
      <c r="C45" s="74">
        <v>2205</v>
      </c>
      <c r="D45" s="74">
        <v>22</v>
      </c>
      <c r="E45" s="64">
        <v>0</v>
      </c>
      <c r="F45" s="56">
        <v>0</v>
      </c>
      <c r="G45" s="56">
        <v>0</v>
      </c>
      <c r="H45" s="73">
        <f t="shared" si="2"/>
        <v>-1</v>
      </c>
    </row>
    <row r="46" spans="1:8" ht="16.5" customHeight="1" x14ac:dyDescent="0.25">
      <c r="A46" s="112" t="s">
        <v>101</v>
      </c>
      <c r="B46" s="90">
        <v>40</v>
      </c>
      <c r="C46" s="90">
        <v>3375</v>
      </c>
      <c r="D46" s="90">
        <v>51</v>
      </c>
      <c r="E46" s="91">
        <v>0</v>
      </c>
      <c r="F46" s="92">
        <v>0</v>
      </c>
      <c r="G46" s="92">
        <v>0</v>
      </c>
      <c r="H46" s="95">
        <f t="shared" si="2"/>
        <v>-1</v>
      </c>
    </row>
    <row r="47" spans="1:8" ht="16.5" customHeight="1" x14ac:dyDescent="0.25">
      <c r="A47" s="111" t="s">
        <v>102</v>
      </c>
      <c r="B47" s="74">
        <v>42</v>
      </c>
      <c r="C47" s="74">
        <v>4704</v>
      </c>
      <c r="D47" s="74">
        <v>51</v>
      </c>
      <c r="E47" s="64">
        <v>126</v>
      </c>
      <c r="F47" s="56">
        <v>14112</v>
      </c>
      <c r="G47" s="56">
        <v>156</v>
      </c>
      <c r="H47" s="73">
        <f t="shared" si="2"/>
        <v>2.0588235294117645</v>
      </c>
    </row>
    <row r="48" spans="1:8" ht="16.5" customHeight="1" x14ac:dyDescent="0.25">
      <c r="A48" s="112" t="s">
        <v>103</v>
      </c>
      <c r="B48" s="90">
        <v>441</v>
      </c>
      <c r="C48" s="90">
        <v>24689</v>
      </c>
      <c r="D48" s="90">
        <v>469</v>
      </c>
      <c r="E48" s="91">
        <v>336</v>
      </c>
      <c r="F48" s="92">
        <v>18816</v>
      </c>
      <c r="G48" s="92">
        <v>358</v>
      </c>
      <c r="H48" s="95">
        <f t="shared" si="2"/>
        <v>-0.23667377398720682</v>
      </c>
    </row>
    <row r="49" spans="1:8" ht="16.5" customHeight="1" x14ac:dyDescent="0.25">
      <c r="A49" s="111" t="s">
        <v>109</v>
      </c>
      <c r="B49" s="74">
        <v>0</v>
      </c>
      <c r="C49" s="74">
        <v>0</v>
      </c>
      <c r="D49" s="74">
        <v>0</v>
      </c>
      <c r="E49" s="64">
        <v>40</v>
      </c>
      <c r="F49" s="56">
        <v>4800</v>
      </c>
      <c r="G49" s="56">
        <v>49</v>
      </c>
      <c r="H49" s="73" t="s">
        <v>16</v>
      </c>
    </row>
    <row r="50" spans="1:8" ht="16.5" customHeight="1" x14ac:dyDescent="0.25">
      <c r="A50" s="112" t="s">
        <v>104</v>
      </c>
      <c r="B50" s="90">
        <v>21</v>
      </c>
      <c r="C50" s="90">
        <v>2205</v>
      </c>
      <c r="D50" s="90">
        <v>22</v>
      </c>
      <c r="E50" s="91">
        <v>0</v>
      </c>
      <c r="F50" s="92">
        <v>0</v>
      </c>
      <c r="G50" s="92">
        <v>0</v>
      </c>
      <c r="H50" s="95">
        <f t="shared" si="2"/>
        <v>-1</v>
      </c>
    </row>
    <row r="51" spans="1:8" ht="16.5" customHeight="1" x14ac:dyDescent="0.25">
      <c r="A51" s="111" t="s">
        <v>105</v>
      </c>
      <c r="B51" s="74">
        <v>10232</v>
      </c>
      <c r="C51" s="74">
        <v>788331</v>
      </c>
      <c r="D51" s="74">
        <v>11717</v>
      </c>
      <c r="E51" s="64">
        <v>9691</v>
      </c>
      <c r="F51" s="56">
        <v>797157</v>
      </c>
      <c r="G51" s="56">
        <v>10997</v>
      </c>
      <c r="H51" s="73">
        <f t="shared" si="2"/>
        <v>-6.1449176410343948E-2</v>
      </c>
    </row>
    <row r="52" spans="1:8" ht="16.5" customHeight="1" x14ac:dyDescent="0.25">
      <c r="A52" s="112" t="s">
        <v>106</v>
      </c>
      <c r="B52" s="90">
        <v>21</v>
      </c>
      <c r="C52" s="90">
        <v>2205</v>
      </c>
      <c r="D52" s="90">
        <v>22</v>
      </c>
      <c r="E52" s="91">
        <v>21</v>
      </c>
      <c r="F52" s="92">
        <v>2205</v>
      </c>
      <c r="G52" s="92">
        <v>22</v>
      </c>
      <c r="H52" s="95">
        <f t="shared" si="2"/>
        <v>0</v>
      </c>
    </row>
    <row r="53" spans="1:8" ht="16.5" customHeight="1" x14ac:dyDescent="0.25">
      <c r="A53" s="111" t="s">
        <v>107</v>
      </c>
      <c r="B53" s="74">
        <v>3656</v>
      </c>
      <c r="C53" s="74">
        <v>248594</v>
      </c>
      <c r="D53" s="74">
        <v>4527</v>
      </c>
      <c r="E53" s="64">
        <v>3837</v>
      </c>
      <c r="F53" s="56">
        <v>265585</v>
      </c>
      <c r="G53" s="56">
        <v>4663</v>
      </c>
      <c r="H53" s="73">
        <f t="shared" si="2"/>
        <v>3.0041970399823283E-2</v>
      </c>
    </row>
    <row r="54" spans="1:8" ht="16.5" customHeight="1" x14ac:dyDescent="0.25">
      <c r="A54" s="57" t="s">
        <v>13</v>
      </c>
      <c r="B54" s="58">
        <f t="shared" ref="B54:G54" si="3">SUM(B29:B53)</f>
        <v>23974</v>
      </c>
      <c r="C54" s="58">
        <f t="shared" si="3"/>
        <v>1835779</v>
      </c>
      <c r="D54" s="58">
        <f t="shared" si="3"/>
        <v>28491</v>
      </c>
      <c r="E54" s="65">
        <f t="shared" si="3"/>
        <v>26424</v>
      </c>
      <c r="F54" s="59">
        <f t="shared" si="3"/>
        <v>2098053</v>
      </c>
      <c r="G54" s="59">
        <f t="shared" si="3"/>
        <v>31538</v>
      </c>
      <c r="H54" s="68">
        <f>+(G54-D54)/D54</f>
        <v>0.10694605313958794</v>
      </c>
    </row>
    <row r="55" spans="1:8" s="33" customFormat="1" ht="16.5" customHeight="1" x14ac:dyDescent="0.25">
      <c r="A55" s="50"/>
      <c r="B55" s="51"/>
      <c r="C55" s="51"/>
      <c r="D55" s="51"/>
      <c r="E55" s="52"/>
      <c r="F55" s="103" t="s">
        <v>15</v>
      </c>
      <c r="G55" s="103"/>
      <c r="H55" s="69">
        <f>+(E54-B54)/B54</f>
        <v>0.10219404354717611</v>
      </c>
    </row>
  </sheetData>
  <mergeCells count="4">
    <mergeCell ref="F25:G25"/>
    <mergeCell ref="F55:G55"/>
    <mergeCell ref="A9:H9"/>
    <mergeCell ref="F10:H10"/>
  </mergeCells>
  <phoneticPr fontId="0" type="noConversion"/>
  <pageMargins left="0.7" right="0.7" top="0.75" bottom="0.75" header="0.3" footer="0.3"/>
  <pageSetup paperSize="9" scale="89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9:I53"/>
  <sheetViews>
    <sheetView showGridLines="0" zoomScaleNormal="100" zoomScaleSheetLayoutView="100" workbookViewId="0">
      <pane xSplit="2" ySplit="13" topLeftCell="D44" activePane="bottomRight" state="frozen"/>
      <selection pane="topRight" activeCell="C1" sqref="C1"/>
      <selection pane="bottomLeft" activeCell="A14" sqref="A14"/>
      <selection pane="bottomRight" activeCell="I1" sqref="I1"/>
    </sheetView>
  </sheetViews>
  <sheetFormatPr baseColWidth="10" defaultRowHeight="13.2" x14ac:dyDescent="0.25"/>
  <cols>
    <col min="1" max="1" width="14.44140625" customWidth="1"/>
    <col min="2" max="2" width="9" customWidth="1"/>
    <col min="3" max="8" width="11.77734375" customWidth="1"/>
    <col min="9" max="9" width="12.44140625" customWidth="1"/>
  </cols>
  <sheetData>
    <row r="9" spans="1:9" s="31" customFormat="1" ht="20.100000000000001" customHeight="1" x14ac:dyDescent="0.25">
      <c r="A9" s="101" t="s">
        <v>22</v>
      </c>
      <c r="B9" s="101"/>
      <c r="C9" s="101"/>
      <c r="D9" s="101"/>
      <c r="E9" s="101"/>
      <c r="F9" s="101"/>
      <c r="G9" s="101"/>
      <c r="H9" s="101"/>
      <c r="I9" s="101"/>
    </row>
    <row r="10" spans="1:9" s="20" customFormat="1" ht="10.199999999999999" x14ac:dyDescent="0.25">
      <c r="A10" s="24"/>
      <c r="B10" s="21"/>
      <c r="C10" s="21"/>
      <c r="D10" s="21"/>
      <c r="E10" s="21"/>
      <c r="F10" s="102" t="str">
        <f>+CONCATENATE(MID(Principal!C13,1,14)," de ambas temporadas")</f>
        <v>datos al 29/02 de ambas temporadas</v>
      </c>
      <c r="G10" s="102"/>
      <c r="H10" s="102"/>
      <c r="I10" s="102"/>
    </row>
    <row r="11" spans="1:9" s="16" customFormat="1" x14ac:dyDescent="0.25">
      <c r="G11" s="17"/>
      <c r="H11" s="17"/>
    </row>
    <row r="12" spans="1:9" s="33" customFormat="1" ht="16.5" customHeight="1" x14ac:dyDescent="0.25">
      <c r="A12" s="62"/>
      <c r="B12" s="62"/>
      <c r="C12" s="60"/>
      <c r="D12" s="60"/>
      <c r="E12" s="75">
        <v>2023</v>
      </c>
      <c r="F12" s="62"/>
      <c r="G12" s="61"/>
      <c r="H12" s="61"/>
      <c r="I12" s="76">
        <v>2024</v>
      </c>
    </row>
    <row r="13" spans="1:9" s="34" customFormat="1" ht="16.5" customHeight="1" x14ac:dyDescent="0.25">
      <c r="A13" s="53" t="s">
        <v>5</v>
      </c>
      <c r="B13" s="53" t="s">
        <v>0</v>
      </c>
      <c r="C13" s="54" t="s">
        <v>1</v>
      </c>
      <c r="D13" s="54" t="s">
        <v>2</v>
      </c>
      <c r="E13" s="55" t="s">
        <v>3</v>
      </c>
      <c r="F13" s="63" t="s">
        <v>1</v>
      </c>
      <c r="G13" s="55" t="s">
        <v>2</v>
      </c>
      <c r="H13" s="55" t="s">
        <v>3</v>
      </c>
      <c r="I13" s="67" t="s">
        <v>6</v>
      </c>
    </row>
    <row r="14" spans="1:9" ht="16.5" customHeight="1" x14ac:dyDescent="0.25">
      <c r="A14" s="111" t="s">
        <v>112</v>
      </c>
      <c r="B14" s="111" t="s">
        <v>86</v>
      </c>
      <c r="C14" s="74">
        <v>0</v>
      </c>
      <c r="D14" s="74">
        <v>0</v>
      </c>
      <c r="E14" s="74">
        <v>0</v>
      </c>
      <c r="F14" s="64">
        <v>20</v>
      </c>
      <c r="G14" s="56">
        <v>2400</v>
      </c>
      <c r="H14" s="56">
        <v>24</v>
      </c>
      <c r="I14" s="70" t="s">
        <v>16</v>
      </c>
    </row>
    <row r="15" spans="1:9" ht="16.5" customHeight="1" x14ac:dyDescent="0.25">
      <c r="A15" s="112" t="s">
        <v>88</v>
      </c>
      <c r="B15" s="112" t="s">
        <v>86</v>
      </c>
      <c r="C15" s="90">
        <v>100</v>
      </c>
      <c r="D15" s="90">
        <v>11065</v>
      </c>
      <c r="E15" s="90">
        <v>111</v>
      </c>
      <c r="F15" s="91">
        <v>203</v>
      </c>
      <c r="G15" s="92">
        <v>18313</v>
      </c>
      <c r="H15" s="92">
        <v>225</v>
      </c>
      <c r="I15" s="93">
        <f t="shared" ref="I15:I51" si="0">+(H15-E15)/E15</f>
        <v>1.027027027027027</v>
      </c>
    </row>
    <row r="16" spans="1:9" ht="16.5" customHeight="1" x14ac:dyDescent="0.25">
      <c r="A16" s="111" t="s">
        <v>89</v>
      </c>
      <c r="B16" s="111" t="s">
        <v>82</v>
      </c>
      <c r="C16" s="74">
        <v>21</v>
      </c>
      <c r="D16" s="74">
        <v>1176</v>
      </c>
      <c r="E16" s="74">
        <v>22</v>
      </c>
      <c r="F16" s="64">
        <v>0</v>
      </c>
      <c r="G16" s="56">
        <v>0</v>
      </c>
      <c r="H16" s="56">
        <v>0</v>
      </c>
      <c r="I16" s="71">
        <f t="shared" si="0"/>
        <v>-1</v>
      </c>
    </row>
    <row r="17" spans="1:9" ht="16.5" customHeight="1" x14ac:dyDescent="0.25">
      <c r="A17" s="112" t="s">
        <v>113</v>
      </c>
      <c r="B17" s="112" t="s">
        <v>80</v>
      </c>
      <c r="C17" s="90">
        <v>0</v>
      </c>
      <c r="D17" s="90">
        <v>0</v>
      </c>
      <c r="E17" s="90">
        <v>0</v>
      </c>
      <c r="F17" s="91">
        <v>20</v>
      </c>
      <c r="G17" s="92">
        <v>2400</v>
      </c>
      <c r="H17" s="92">
        <v>24</v>
      </c>
      <c r="I17" s="93" t="s">
        <v>16</v>
      </c>
    </row>
    <row r="18" spans="1:9" ht="16.5" customHeight="1" x14ac:dyDescent="0.25">
      <c r="A18" s="111" t="s">
        <v>113</v>
      </c>
      <c r="B18" s="111" t="s">
        <v>82</v>
      </c>
      <c r="C18" s="74">
        <v>0</v>
      </c>
      <c r="D18" s="74">
        <v>0</v>
      </c>
      <c r="E18" s="74">
        <v>0</v>
      </c>
      <c r="F18" s="64">
        <v>63</v>
      </c>
      <c r="G18" s="56">
        <v>3416</v>
      </c>
      <c r="H18" s="56">
        <v>65</v>
      </c>
      <c r="I18" s="71" t="s">
        <v>16</v>
      </c>
    </row>
    <row r="19" spans="1:9" ht="16.5" customHeight="1" x14ac:dyDescent="0.25">
      <c r="A19" s="112" t="s">
        <v>113</v>
      </c>
      <c r="B19" s="112" t="s">
        <v>86</v>
      </c>
      <c r="C19" s="90">
        <v>0</v>
      </c>
      <c r="D19" s="90">
        <v>0</v>
      </c>
      <c r="E19" s="90">
        <v>0</v>
      </c>
      <c r="F19" s="91">
        <v>1506</v>
      </c>
      <c r="G19" s="92">
        <v>95303</v>
      </c>
      <c r="H19" s="92">
        <v>1937</v>
      </c>
      <c r="I19" s="93" t="s">
        <v>16</v>
      </c>
    </row>
    <row r="20" spans="1:9" ht="16.5" customHeight="1" x14ac:dyDescent="0.25">
      <c r="A20" s="111" t="s">
        <v>90</v>
      </c>
      <c r="B20" s="111" t="s">
        <v>82</v>
      </c>
      <c r="C20" s="74">
        <v>252</v>
      </c>
      <c r="D20" s="74">
        <v>840</v>
      </c>
      <c r="E20" s="74">
        <v>307</v>
      </c>
      <c r="F20" s="64">
        <v>0</v>
      </c>
      <c r="G20" s="56">
        <v>0</v>
      </c>
      <c r="H20" s="56">
        <v>0</v>
      </c>
      <c r="I20" s="71">
        <f t="shared" si="0"/>
        <v>-1</v>
      </c>
    </row>
    <row r="21" spans="1:9" ht="16.5" customHeight="1" x14ac:dyDescent="0.25">
      <c r="A21" s="112" t="s">
        <v>90</v>
      </c>
      <c r="B21" s="112" t="s">
        <v>86</v>
      </c>
      <c r="C21" s="90">
        <v>800</v>
      </c>
      <c r="D21" s="90">
        <v>48083</v>
      </c>
      <c r="E21" s="90">
        <v>933</v>
      </c>
      <c r="F21" s="91">
        <v>450</v>
      </c>
      <c r="G21" s="92">
        <v>26815</v>
      </c>
      <c r="H21" s="92">
        <v>536</v>
      </c>
      <c r="I21" s="93">
        <f t="shared" si="0"/>
        <v>-0.42550911039657019</v>
      </c>
    </row>
    <row r="22" spans="1:9" ht="16.5" customHeight="1" x14ac:dyDescent="0.25">
      <c r="A22" s="111" t="s">
        <v>115</v>
      </c>
      <c r="B22" s="111" t="s">
        <v>86</v>
      </c>
      <c r="C22" s="74">
        <v>0</v>
      </c>
      <c r="D22" s="74">
        <v>0</v>
      </c>
      <c r="E22" s="74">
        <v>0</v>
      </c>
      <c r="F22" s="64">
        <v>21</v>
      </c>
      <c r="G22" s="56">
        <v>2205</v>
      </c>
      <c r="H22" s="56">
        <v>22</v>
      </c>
      <c r="I22" s="71" t="s">
        <v>16</v>
      </c>
    </row>
    <row r="23" spans="1:9" ht="16.5" customHeight="1" x14ac:dyDescent="0.25">
      <c r="A23" s="112" t="s">
        <v>91</v>
      </c>
      <c r="B23" s="112" t="s">
        <v>86</v>
      </c>
      <c r="C23" s="90">
        <v>125</v>
      </c>
      <c r="D23" s="90">
        <v>13265</v>
      </c>
      <c r="E23" s="90">
        <v>138</v>
      </c>
      <c r="F23" s="91">
        <v>0</v>
      </c>
      <c r="G23" s="92">
        <v>0</v>
      </c>
      <c r="H23" s="92">
        <v>0</v>
      </c>
      <c r="I23" s="93">
        <f t="shared" si="0"/>
        <v>-1</v>
      </c>
    </row>
    <row r="24" spans="1:9" ht="16.5" customHeight="1" x14ac:dyDescent="0.25">
      <c r="A24" s="111" t="s">
        <v>92</v>
      </c>
      <c r="B24" s="111" t="s">
        <v>86</v>
      </c>
      <c r="C24" s="74">
        <v>101</v>
      </c>
      <c r="D24" s="74">
        <v>11805</v>
      </c>
      <c r="E24" s="74">
        <v>127</v>
      </c>
      <c r="F24" s="64">
        <v>165</v>
      </c>
      <c r="G24" s="56">
        <v>17196</v>
      </c>
      <c r="H24" s="56">
        <v>188</v>
      </c>
      <c r="I24" s="71">
        <f t="shared" si="0"/>
        <v>0.48031496062992124</v>
      </c>
    </row>
    <row r="25" spans="1:9" ht="16.5" customHeight="1" x14ac:dyDescent="0.25">
      <c r="A25" s="112" t="s">
        <v>93</v>
      </c>
      <c r="B25" s="112" t="s">
        <v>86</v>
      </c>
      <c r="C25" s="90">
        <v>105</v>
      </c>
      <c r="D25" s="90">
        <v>6468</v>
      </c>
      <c r="E25" s="90">
        <v>133</v>
      </c>
      <c r="F25" s="91">
        <v>304</v>
      </c>
      <c r="G25" s="92">
        <v>19133</v>
      </c>
      <c r="H25" s="92">
        <v>388</v>
      </c>
      <c r="I25" s="93">
        <f t="shared" si="0"/>
        <v>1.9172932330827068</v>
      </c>
    </row>
    <row r="26" spans="1:9" ht="16.5" customHeight="1" x14ac:dyDescent="0.25">
      <c r="A26" s="111" t="s">
        <v>94</v>
      </c>
      <c r="B26" s="111" t="s">
        <v>86</v>
      </c>
      <c r="C26" s="74">
        <v>145</v>
      </c>
      <c r="D26" s="74">
        <v>14897</v>
      </c>
      <c r="E26" s="74">
        <v>176</v>
      </c>
      <c r="F26" s="64">
        <v>288</v>
      </c>
      <c r="G26" s="56">
        <v>30148</v>
      </c>
      <c r="H26" s="56">
        <v>340</v>
      </c>
      <c r="I26" s="71">
        <f t="shared" si="0"/>
        <v>0.93181818181818177</v>
      </c>
    </row>
    <row r="27" spans="1:9" ht="16.5" customHeight="1" x14ac:dyDescent="0.25">
      <c r="A27" s="112" t="s">
        <v>95</v>
      </c>
      <c r="B27" s="112" t="s">
        <v>82</v>
      </c>
      <c r="C27" s="90">
        <v>0</v>
      </c>
      <c r="D27" s="90">
        <v>0</v>
      </c>
      <c r="E27" s="90">
        <v>0</v>
      </c>
      <c r="F27" s="91">
        <v>21</v>
      </c>
      <c r="G27" s="92">
        <v>1176</v>
      </c>
      <c r="H27" s="92">
        <v>22</v>
      </c>
      <c r="I27" s="93" t="s">
        <v>16</v>
      </c>
    </row>
    <row r="28" spans="1:9" ht="16.5" customHeight="1" x14ac:dyDescent="0.25">
      <c r="A28" s="111" t="s">
        <v>95</v>
      </c>
      <c r="B28" s="111" t="s">
        <v>86</v>
      </c>
      <c r="C28" s="74">
        <v>2360</v>
      </c>
      <c r="D28" s="74">
        <v>212112</v>
      </c>
      <c r="E28" s="74">
        <v>2856</v>
      </c>
      <c r="F28" s="64">
        <v>2535</v>
      </c>
      <c r="G28" s="56">
        <v>220321</v>
      </c>
      <c r="H28" s="56">
        <v>3177</v>
      </c>
      <c r="I28" s="71">
        <f t="shared" si="0"/>
        <v>0.11239495798319328</v>
      </c>
    </row>
    <row r="29" spans="1:9" ht="16.5" customHeight="1" x14ac:dyDescent="0.25">
      <c r="A29" s="112" t="s">
        <v>96</v>
      </c>
      <c r="B29" s="112" t="s">
        <v>82</v>
      </c>
      <c r="C29" s="90">
        <v>210</v>
      </c>
      <c r="D29" s="90">
        <v>10353</v>
      </c>
      <c r="E29" s="90">
        <v>198</v>
      </c>
      <c r="F29" s="91">
        <v>0</v>
      </c>
      <c r="G29" s="92">
        <v>0</v>
      </c>
      <c r="H29" s="92">
        <v>0</v>
      </c>
      <c r="I29" s="93">
        <f t="shared" si="0"/>
        <v>-1</v>
      </c>
    </row>
    <row r="30" spans="1:9" ht="16.5" customHeight="1" x14ac:dyDescent="0.25">
      <c r="A30" s="111" t="s">
        <v>97</v>
      </c>
      <c r="B30" s="111" t="s">
        <v>86</v>
      </c>
      <c r="C30" s="74">
        <v>326</v>
      </c>
      <c r="D30" s="74">
        <v>23219</v>
      </c>
      <c r="E30" s="74">
        <v>381</v>
      </c>
      <c r="F30" s="64">
        <v>524</v>
      </c>
      <c r="G30" s="56">
        <v>36131</v>
      </c>
      <c r="H30" s="56">
        <v>628</v>
      </c>
      <c r="I30" s="71">
        <f t="shared" si="0"/>
        <v>0.64829396325459321</v>
      </c>
    </row>
    <row r="31" spans="1:9" ht="16.5" customHeight="1" x14ac:dyDescent="0.25">
      <c r="A31" s="112" t="s">
        <v>108</v>
      </c>
      <c r="B31" s="112" t="s">
        <v>86</v>
      </c>
      <c r="C31" s="90">
        <v>0</v>
      </c>
      <c r="D31" s="90">
        <v>0</v>
      </c>
      <c r="E31" s="90">
        <v>0</v>
      </c>
      <c r="F31" s="91">
        <v>21</v>
      </c>
      <c r="G31" s="92">
        <v>1575</v>
      </c>
      <c r="H31" s="92">
        <v>20</v>
      </c>
      <c r="I31" s="93" t="s">
        <v>16</v>
      </c>
    </row>
    <row r="32" spans="1:9" ht="16.5" customHeight="1" x14ac:dyDescent="0.25">
      <c r="A32" s="111" t="s">
        <v>98</v>
      </c>
      <c r="B32" s="111" t="s">
        <v>86</v>
      </c>
      <c r="C32" s="74">
        <v>357</v>
      </c>
      <c r="D32" s="74">
        <v>26145</v>
      </c>
      <c r="E32" s="74">
        <v>442</v>
      </c>
      <c r="F32" s="64">
        <v>546</v>
      </c>
      <c r="G32" s="56">
        <v>40800</v>
      </c>
      <c r="H32" s="56">
        <v>672</v>
      </c>
      <c r="I32" s="71">
        <f t="shared" si="0"/>
        <v>0.52036199095022628</v>
      </c>
    </row>
    <row r="33" spans="1:9" ht="16.5" customHeight="1" x14ac:dyDescent="0.25">
      <c r="A33" s="112" t="s">
        <v>99</v>
      </c>
      <c r="B33" s="112" t="s">
        <v>86</v>
      </c>
      <c r="C33" s="90">
        <v>4598</v>
      </c>
      <c r="D33" s="90">
        <v>380043</v>
      </c>
      <c r="E33" s="90">
        <v>5786</v>
      </c>
      <c r="F33" s="91">
        <v>5686</v>
      </c>
      <c r="G33" s="92">
        <v>478046</v>
      </c>
      <c r="H33" s="92">
        <v>7025</v>
      </c>
      <c r="I33" s="93">
        <f t="shared" si="0"/>
        <v>0.21413757345316281</v>
      </c>
    </row>
    <row r="34" spans="1:9" ht="16.5" customHeight="1" x14ac:dyDescent="0.25">
      <c r="A34" s="111" t="s">
        <v>100</v>
      </c>
      <c r="B34" s="111" t="s">
        <v>86</v>
      </c>
      <c r="C34" s="74">
        <v>21</v>
      </c>
      <c r="D34" s="74">
        <v>2205</v>
      </c>
      <c r="E34" s="74">
        <v>22</v>
      </c>
      <c r="F34" s="64">
        <v>0</v>
      </c>
      <c r="G34" s="56">
        <v>0</v>
      </c>
      <c r="H34" s="56">
        <v>0</v>
      </c>
      <c r="I34" s="71">
        <f t="shared" si="0"/>
        <v>-1</v>
      </c>
    </row>
    <row r="35" spans="1:9" ht="16.5" customHeight="1" x14ac:dyDescent="0.25">
      <c r="A35" s="112" t="s">
        <v>101</v>
      </c>
      <c r="B35" s="112" t="s">
        <v>86</v>
      </c>
      <c r="C35" s="90">
        <v>40</v>
      </c>
      <c r="D35" s="90">
        <v>3375</v>
      </c>
      <c r="E35" s="90">
        <v>51</v>
      </c>
      <c r="F35" s="91">
        <v>0</v>
      </c>
      <c r="G35" s="92">
        <v>0</v>
      </c>
      <c r="H35" s="92">
        <v>0</v>
      </c>
      <c r="I35" s="93">
        <f t="shared" si="0"/>
        <v>-1</v>
      </c>
    </row>
    <row r="36" spans="1:9" ht="16.5" customHeight="1" x14ac:dyDescent="0.25">
      <c r="A36" s="111" t="s">
        <v>102</v>
      </c>
      <c r="B36" s="111" t="s">
        <v>86</v>
      </c>
      <c r="C36" s="74">
        <v>42</v>
      </c>
      <c r="D36" s="74">
        <v>4704</v>
      </c>
      <c r="E36" s="74">
        <v>51</v>
      </c>
      <c r="F36" s="64">
        <v>126</v>
      </c>
      <c r="G36" s="56">
        <v>14112</v>
      </c>
      <c r="H36" s="56">
        <v>156</v>
      </c>
      <c r="I36" s="71">
        <f t="shared" si="0"/>
        <v>2.0588235294117645</v>
      </c>
    </row>
    <row r="37" spans="1:9" ht="16.5" customHeight="1" x14ac:dyDescent="0.25">
      <c r="A37" s="112" t="s">
        <v>103</v>
      </c>
      <c r="B37" s="112" t="s">
        <v>82</v>
      </c>
      <c r="C37" s="90">
        <v>441</v>
      </c>
      <c r="D37" s="90">
        <v>24689</v>
      </c>
      <c r="E37" s="90">
        <v>469</v>
      </c>
      <c r="F37" s="91">
        <v>336</v>
      </c>
      <c r="G37" s="92">
        <v>18816</v>
      </c>
      <c r="H37" s="92">
        <v>358</v>
      </c>
      <c r="I37" s="93">
        <f t="shared" si="0"/>
        <v>-0.23667377398720682</v>
      </c>
    </row>
    <row r="38" spans="1:9" ht="16.5" customHeight="1" x14ac:dyDescent="0.25">
      <c r="A38" s="111" t="s">
        <v>109</v>
      </c>
      <c r="B38" s="111" t="s">
        <v>86</v>
      </c>
      <c r="C38" s="74">
        <v>0</v>
      </c>
      <c r="D38" s="74">
        <v>0</v>
      </c>
      <c r="E38" s="74">
        <v>0</v>
      </c>
      <c r="F38" s="64">
        <v>40</v>
      </c>
      <c r="G38" s="56">
        <v>4800</v>
      </c>
      <c r="H38" s="56">
        <v>49</v>
      </c>
      <c r="I38" s="71" t="s">
        <v>16</v>
      </c>
    </row>
    <row r="39" spans="1:9" ht="16.5" customHeight="1" x14ac:dyDescent="0.25">
      <c r="A39" s="112" t="s">
        <v>104</v>
      </c>
      <c r="B39" s="112" t="s">
        <v>86</v>
      </c>
      <c r="C39" s="90">
        <v>21</v>
      </c>
      <c r="D39" s="90">
        <v>2205</v>
      </c>
      <c r="E39" s="90">
        <v>22</v>
      </c>
      <c r="F39" s="91">
        <v>0</v>
      </c>
      <c r="G39" s="92">
        <v>0</v>
      </c>
      <c r="H39" s="92">
        <v>0</v>
      </c>
      <c r="I39" s="93">
        <f t="shared" si="0"/>
        <v>-1</v>
      </c>
    </row>
    <row r="40" spans="1:9" ht="16.5" customHeight="1" x14ac:dyDescent="0.25">
      <c r="A40" s="111" t="s">
        <v>105</v>
      </c>
      <c r="B40" s="111" t="s">
        <v>116</v>
      </c>
      <c r="C40" s="74">
        <v>0</v>
      </c>
      <c r="D40" s="74">
        <v>0</v>
      </c>
      <c r="E40" s="74">
        <v>0</v>
      </c>
      <c r="F40" s="64">
        <v>20</v>
      </c>
      <c r="G40" s="56">
        <v>1420</v>
      </c>
      <c r="H40" s="56">
        <v>22</v>
      </c>
      <c r="I40" s="71" t="s">
        <v>16</v>
      </c>
    </row>
    <row r="41" spans="1:9" ht="16.5" customHeight="1" x14ac:dyDescent="0.25">
      <c r="A41" s="112" t="s">
        <v>105</v>
      </c>
      <c r="B41" s="112" t="s">
        <v>80</v>
      </c>
      <c r="C41" s="90">
        <v>20</v>
      </c>
      <c r="D41" s="90">
        <v>2400</v>
      </c>
      <c r="E41" s="90">
        <v>24</v>
      </c>
      <c r="F41" s="91">
        <v>269</v>
      </c>
      <c r="G41" s="92">
        <v>32656</v>
      </c>
      <c r="H41" s="92">
        <v>299</v>
      </c>
      <c r="I41" s="93">
        <f t="shared" si="0"/>
        <v>11.458333333333334</v>
      </c>
    </row>
    <row r="42" spans="1:9" ht="16.5" customHeight="1" x14ac:dyDescent="0.25">
      <c r="A42" s="111" t="s">
        <v>105</v>
      </c>
      <c r="B42" s="111" t="s">
        <v>81</v>
      </c>
      <c r="C42" s="74">
        <v>8</v>
      </c>
      <c r="D42" s="74">
        <v>960</v>
      </c>
      <c r="E42" s="74">
        <v>10</v>
      </c>
      <c r="F42" s="64">
        <v>0</v>
      </c>
      <c r="G42" s="56">
        <v>0</v>
      </c>
      <c r="H42" s="56">
        <v>0</v>
      </c>
      <c r="I42" s="71">
        <f t="shared" si="0"/>
        <v>-1</v>
      </c>
    </row>
    <row r="43" spans="1:9" ht="16.5" customHeight="1" x14ac:dyDescent="0.25">
      <c r="A43" s="112" t="s">
        <v>105</v>
      </c>
      <c r="B43" s="112" t="s">
        <v>117</v>
      </c>
      <c r="C43" s="90">
        <v>0</v>
      </c>
      <c r="D43" s="90">
        <v>0</v>
      </c>
      <c r="E43" s="90">
        <v>0</v>
      </c>
      <c r="F43" s="91">
        <v>40</v>
      </c>
      <c r="G43" s="92">
        <v>15262</v>
      </c>
      <c r="H43" s="92">
        <v>214</v>
      </c>
      <c r="I43" s="93" t="s">
        <v>16</v>
      </c>
    </row>
    <row r="44" spans="1:9" ht="16.5" customHeight="1" x14ac:dyDescent="0.25">
      <c r="A44" s="111" t="s">
        <v>105</v>
      </c>
      <c r="B44" s="111" t="s">
        <v>82</v>
      </c>
      <c r="C44" s="74">
        <v>77</v>
      </c>
      <c r="D44" s="74">
        <v>4193</v>
      </c>
      <c r="E44" s="74">
        <v>80</v>
      </c>
      <c r="F44" s="64">
        <v>42</v>
      </c>
      <c r="G44" s="56">
        <v>2058</v>
      </c>
      <c r="H44" s="56">
        <v>39</v>
      </c>
      <c r="I44" s="71">
        <f t="shared" si="0"/>
        <v>-0.51249999999999996</v>
      </c>
    </row>
    <row r="45" spans="1:9" ht="16.5" customHeight="1" x14ac:dyDescent="0.25">
      <c r="A45" s="112" t="s">
        <v>105</v>
      </c>
      <c r="B45" s="112" t="s">
        <v>83</v>
      </c>
      <c r="C45" s="90">
        <v>73</v>
      </c>
      <c r="D45" s="90">
        <v>8760</v>
      </c>
      <c r="E45" s="90">
        <v>88</v>
      </c>
      <c r="F45" s="91">
        <v>0</v>
      </c>
      <c r="G45" s="92">
        <v>0</v>
      </c>
      <c r="H45" s="92">
        <v>0</v>
      </c>
      <c r="I45" s="93">
        <f t="shared" si="0"/>
        <v>-1</v>
      </c>
    </row>
    <row r="46" spans="1:9" ht="16.5" customHeight="1" x14ac:dyDescent="0.25">
      <c r="A46" s="111" t="s">
        <v>105</v>
      </c>
      <c r="B46" s="111" t="s">
        <v>84</v>
      </c>
      <c r="C46" s="74">
        <v>20</v>
      </c>
      <c r="D46" s="74">
        <v>2400</v>
      </c>
      <c r="E46" s="74">
        <v>24</v>
      </c>
      <c r="F46" s="64">
        <v>0</v>
      </c>
      <c r="G46" s="56">
        <v>0</v>
      </c>
      <c r="H46" s="56">
        <v>0</v>
      </c>
      <c r="I46" s="71">
        <f t="shared" si="0"/>
        <v>-1</v>
      </c>
    </row>
    <row r="47" spans="1:9" ht="16.5" customHeight="1" x14ac:dyDescent="0.25">
      <c r="A47" s="112" t="s">
        <v>105</v>
      </c>
      <c r="B47" s="112" t="s">
        <v>85</v>
      </c>
      <c r="C47" s="90">
        <v>282</v>
      </c>
      <c r="D47" s="90">
        <v>35960</v>
      </c>
      <c r="E47" s="90">
        <v>333</v>
      </c>
      <c r="F47" s="91">
        <v>172</v>
      </c>
      <c r="G47" s="92">
        <v>20485</v>
      </c>
      <c r="H47" s="92">
        <v>189</v>
      </c>
      <c r="I47" s="93">
        <f t="shared" si="0"/>
        <v>-0.43243243243243246</v>
      </c>
    </row>
    <row r="48" spans="1:9" ht="16.5" customHeight="1" x14ac:dyDescent="0.25">
      <c r="A48" s="111" t="s">
        <v>105</v>
      </c>
      <c r="B48" s="111" t="s">
        <v>86</v>
      </c>
      <c r="C48" s="74">
        <v>9515</v>
      </c>
      <c r="D48" s="74">
        <v>708356</v>
      </c>
      <c r="E48" s="74">
        <v>10930</v>
      </c>
      <c r="F48" s="64">
        <v>8828</v>
      </c>
      <c r="G48" s="56">
        <v>688946</v>
      </c>
      <c r="H48" s="56">
        <v>9908</v>
      </c>
      <c r="I48" s="71">
        <f t="shared" si="0"/>
        <v>-9.3504117108874657E-2</v>
      </c>
    </row>
    <row r="49" spans="1:9" ht="16.5" customHeight="1" x14ac:dyDescent="0.25">
      <c r="A49" s="112" t="s">
        <v>105</v>
      </c>
      <c r="B49" s="112" t="s">
        <v>87</v>
      </c>
      <c r="C49" s="90">
        <v>237</v>
      </c>
      <c r="D49" s="90">
        <v>25302</v>
      </c>
      <c r="E49" s="90">
        <v>228</v>
      </c>
      <c r="F49" s="91">
        <v>320</v>
      </c>
      <c r="G49" s="92">
        <v>36330</v>
      </c>
      <c r="H49" s="92">
        <v>327</v>
      </c>
      <c r="I49" s="93">
        <f t="shared" si="0"/>
        <v>0.43421052631578949</v>
      </c>
    </row>
    <row r="50" spans="1:9" ht="16.5" customHeight="1" x14ac:dyDescent="0.25">
      <c r="A50" s="111" t="s">
        <v>106</v>
      </c>
      <c r="B50" s="111" t="s">
        <v>86</v>
      </c>
      <c r="C50" s="74">
        <v>21</v>
      </c>
      <c r="D50" s="74">
        <v>2205</v>
      </c>
      <c r="E50" s="74">
        <v>22</v>
      </c>
      <c r="F50" s="64">
        <v>21</v>
      </c>
      <c r="G50" s="56">
        <v>2205</v>
      </c>
      <c r="H50" s="56">
        <v>22</v>
      </c>
      <c r="I50" s="71">
        <f t="shared" si="0"/>
        <v>0</v>
      </c>
    </row>
    <row r="51" spans="1:9" ht="16.5" customHeight="1" x14ac:dyDescent="0.25">
      <c r="A51" s="112" t="s">
        <v>107</v>
      </c>
      <c r="B51" s="112" t="s">
        <v>86</v>
      </c>
      <c r="C51" s="90">
        <v>3656</v>
      </c>
      <c r="D51" s="90">
        <v>248594</v>
      </c>
      <c r="E51" s="90">
        <v>4527</v>
      </c>
      <c r="F51" s="91">
        <v>3837</v>
      </c>
      <c r="G51" s="92">
        <v>265585</v>
      </c>
      <c r="H51" s="92">
        <v>4663</v>
      </c>
      <c r="I51" s="93">
        <f t="shared" si="0"/>
        <v>3.0041970399823283E-2</v>
      </c>
    </row>
    <row r="52" spans="1:9" ht="16.5" customHeight="1" x14ac:dyDescent="0.25">
      <c r="A52" s="105" t="s">
        <v>13</v>
      </c>
      <c r="B52" s="105"/>
      <c r="C52" s="77">
        <f t="shared" ref="C52:H52" si="1">SUM(C14:C51)</f>
        <v>23974</v>
      </c>
      <c r="D52" s="77">
        <f t="shared" si="1"/>
        <v>1835779</v>
      </c>
      <c r="E52" s="78">
        <f t="shared" si="1"/>
        <v>28491</v>
      </c>
      <c r="F52" s="79">
        <f t="shared" si="1"/>
        <v>26424</v>
      </c>
      <c r="G52" s="80">
        <f t="shared" si="1"/>
        <v>2098053</v>
      </c>
      <c r="H52" s="80">
        <f t="shared" si="1"/>
        <v>31539</v>
      </c>
      <c r="I52" s="81">
        <f>+(H52-E52)/E52</f>
        <v>0.10698115194271875</v>
      </c>
    </row>
    <row r="53" spans="1:9" s="33" customFormat="1" ht="16.5" customHeight="1" x14ac:dyDescent="0.25">
      <c r="A53" s="35"/>
      <c r="B53" s="35"/>
      <c r="C53" s="35"/>
      <c r="D53" s="35"/>
      <c r="E53" s="35"/>
      <c r="F53" s="35"/>
      <c r="G53" s="104" t="s">
        <v>15</v>
      </c>
      <c r="H53" s="104"/>
      <c r="I53" s="66">
        <f>+(F52-C52)/C52</f>
        <v>0.10219404354717611</v>
      </c>
    </row>
  </sheetData>
  <mergeCells count="4">
    <mergeCell ref="G53:H53"/>
    <mergeCell ref="A9:I9"/>
    <mergeCell ref="F10:I10"/>
    <mergeCell ref="A52:B52"/>
  </mergeCells>
  <phoneticPr fontId="0" type="noConversion"/>
  <pageMargins left="0.7" right="0.7" top="0.75" bottom="0.75" header="0.3" footer="0.3"/>
  <pageSetup paperSize="9" scale="83" fitToHeight="0" orientation="portrait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A31CADE-E919-4F22-A988-3C405F61C452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046932EA-EA66-4690-B214-F83C54B9C8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D908943-A0AC-4921-96AE-19EA1EC475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Principal</vt:lpstr>
      <vt:lpstr>buques</vt:lpstr>
      <vt:lpstr>ag, marítimos</vt:lpstr>
      <vt:lpstr>exportadores</vt:lpstr>
      <vt:lpstr>manzanas &amp; peras</vt:lpstr>
      <vt:lpstr>especies &amp; destinos</vt:lpstr>
      <vt:lpstr>especies x destinos</vt:lpstr>
      <vt:lpstr>buques!Títulos_a_imprimir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2024-03-02T14:11:59Z</cp:lastPrinted>
  <dcterms:created xsi:type="dcterms:W3CDTF">2000-02-12T15:57:40Z</dcterms:created>
  <dcterms:modified xsi:type="dcterms:W3CDTF">2024-03-02T14:12:19Z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