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drawings/drawing6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7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4/240430/"/>
    </mc:Choice>
  </mc:AlternateContent>
  <xr:revisionPtr revIDLastSave="1750" documentId="8_{47016CA1-E1E5-4D54-9335-8F3921172825}" xr6:coauthVersionLast="47" xr6:coauthVersionMax="47" xr10:uidLastSave="{12D7DE88-D8E9-4B4A-9436-5079A2093399}"/>
  <bookViews>
    <workbookView xWindow="14295" yWindow="-16200" windowWidth="14610" windowHeight="15585" tabRatio="825" xr2:uid="{00000000-000D-0000-FFFF-FFFF00000000}"/>
  </bookViews>
  <sheets>
    <sheet name="Principal" sheetId="4" r:id="rId1"/>
    <sheet name="buques" sheetId="1" r:id="rId2"/>
    <sheet name="ag, marítimos" sheetId="9" r:id="rId3"/>
    <sheet name="exportadores" sheetId="3" r:id="rId4"/>
    <sheet name="manzanas &amp; peras" sheetId="10" r:id="rId5"/>
    <sheet name="especies &amp; destinos" sheetId="8" r:id="rId6"/>
    <sheet name="especies x destinos" sheetId="11" r:id="rId7"/>
  </sheets>
  <definedNames>
    <definedName name="_xlnm._FilterDatabase" localSheetId="6" hidden="1">'especies x destinos'!$A$13:$I$81</definedName>
    <definedName name="_xlnm._FilterDatabase" localSheetId="3" hidden="1">exportadores!$B$12:$G$12</definedName>
    <definedName name="_xlnm.Print_Titles" localSheetId="1">buques!$1:$12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8" i="11" l="1"/>
  <c r="I51" i="11"/>
  <c r="I47" i="11"/>
  <c r="I41" i="11"/>
  <c r="I39" i="11"/>
  <c r="I33" i="11"/>
  <c r="I31" i="11"/>
  <c r="I63" i="11"/>
  <c r="I42" i="11"/>
  <c r="H60" i="8"/>
  <c r="H27" i="8"/>
  <c r="H14" i="8"/>
  <c r="I29" i="11"/>
  <c r="C49" i="10"/>
  <c r="E78" i="3"/>
  <c r="F77" i="3" s="1"/>
  <c r="D78" i="3"/>
  <c r="C78" i="3"/>
  <c r="F32" i="1"/>
  <c r="E32" i="1"/>
  <c r="D32" i="1"/>
  <c r="I79" i="11"/>
  <c r="I78" i="11"/>
  <c r="I75" i="11"/>
  <c r="I74" i="11"/>
  <c r="I73" i="11"/>
  <c r="I72" i="11"/>
  <c r="I71" i="11"/>
  <c r="I70" i="11"/>
  <c r="I69" i="11"/>
  <c r="I67" i="11"/>
  <c r="I66" i="11"/>
  <c r="I65" i="11"/>
  <c r="I62" i="11"/>
  <c r="I61" i="11"/>
  <c r="I60" i="11"/>
  <c r="I59" i="11"/>
  <c r="I57" i="11"/>
  <c r="I55" i="11"/>
  <c r="I54" i="11"/>
  <c r="I50" i="11"/>
  <c r="I49" i="11"/>
  <c r="I48" i="11"/>
  <c r="I46" i="11"/>
  <c r="I45" i="11"/>
  <c r="I44" i="11"/>
  <c r="I43" i="11"/>
  <c r="I40" i="11"/>
  <c r="I38" i="11"/>
  <c r="I37" i="11"/>
  <c r="I36" i="11"/>
  <c r="I35" i="11"/>
  <c r="I34" i="11"/>
  <c r="I30" i="11"/>
  <c r="I28" i="11"/>
  <c r="I27" i="11"/>
  <c r="I25" i="11"/>
  <c r="I24" i="11"/>
  <c r="I23" i="11"/>
  <c r="I22" i="11"/>
  <c r="I21" i="11"/>
  <c r="I80" i="11"/>
  <c r="I18" i="11"/>
  <c r="H64" i="8"/>
  <c r="H63" i="8"/>
  <c r="H61" i="8"/>
  <c r="H59" i="8"/>
  <c r="H58" i="8"/>
  <c r="H57" i="8"/>
  <c r="H56" i="8"/>
  <c r="H54" i="8"/>
  <c r="H53" i="8"/>
  <c r="H51" i="8"/>
  <c r="H50" i="8"/>
  <c r="H49" i="8"/>
  <c r="H48" i="8"/>
  <c r="H47" i="8"/>
  <c r="H46" i="8"/>
  <c r="H45" i="8"/>
  <c r="H44" i="8"/>
  <c r="H42" i="8"/>
  <c r="H41" i="8"/>
  <c r="H39" i="8"/>
  <c r="H38" i="8"/>
  <c r="H36" i="8"/>
  <c r="H26" i="8"/>
  <c r="H25" i="8"/>
  <c r="H24" i="8"/>
  <c r="H23" i="8"/>
  <c r="H22" i="8"/>
  <c r="H21" i="8"/>
  <c r="H20" i="8"/>
  <c r="H18" i="8"/>
  <c r="H17" i="8"/>
  <c r="H16" i="8"/>
  <c r="I16" i="11"/>
  <c r="I15" i="11"/>
  <c r="H37" i="8"/>
  <c r="H35" i="8"/>
  <c r="H34" i="8"/>
  <c r="F58" i="3" l="1"/>
  <c r="F78" i="3"/>
  <c r="F61" i="3"/>
  <c r="F66" i="3"/>
  <c r="F71" i="3"/>
  <c r="F64" i="3"/>
  <c r="F72" i="3"/>
  <c r="F65" i="3"/>
  <c r="F73" i="3"/>
  <c r="F62" i="3"/>
  <c r="F67" i="3"/>
  <c r="F69" i="3"/>
  <c r="F74" i="3"/>
  <c r="F68" i="3"/>
  <c r="F70" i="3"/>
  <c r="F59" i="3"/>
  <c r="F75" i="3"/>
  <c r="F63" i="3"/>
  <c r="F60" i="3"/>
  <c r="F76" i="3"/>
  <c r="F35" i="3"/>
  <c r="F34" i="3"/>
  <c r="F14" i="3"/>
  <c r="F29" i="3"/>
  <c r="F30" i="3"/>
  <c r="F15" i="3"/>
  <c r="F31" i="3"/>
  <c r="F16" i="3"/>
  <c r="F32" i="3"/>
  <c r="F36" i="3"/>
  <c r="F37" i="3"/>
  <c r="F23" i="3"/>
  <c r="F24" i="3"/>
  <c r="F40" i="3"/>
  <c r="F25" i="3"/>
  <c r="F41" i="3"/>
  <c r="F26" i="3"/>
  <c r="F42" i="3"/>
  <c r="F27" i="3"/>
  <c r="F43" i="3"/>
  <c r="F28" i="3"/>
  <c r="F13" i="3"/>
  <c r="F17" i="3"/>
  <c r="F33" i="3"/>
  <c r="F18" i="3"/>
  <c r="F19" i="3"/>
  <c r="F20" i="3"/>
  <c r="F21" i="3"/>
  <c r="F22" i="3"/>
  <c r="F38" i="3"/>
  <c r="F39" i="3"/>
  <c r="F49" i="3"/>
  <c r="F50" i="3"/>
  <c r="F51" i="3"/>
  <c r="F52" i="3"/>
  <c r="F53" i="3"/>
  <c r="F54" i="3"/>
  <c r="F55" i="3"/>
  <c r="F56" i="3"/>
  <c r="F57" i="3"/>
  <c r="F44" i="3"/>
  <c r="F45" i="3"/>
  <c r="F46" i="3"/>
  <c r="F47" i="3"/>
  <c r="F48" i="3"/>
  <c r="F10" i="1"/>
  <c r="F10" i="8" l="1"/>
  <c r="F10" i="11"/>
  <c r="B65" i="8"/>
  <c r="C65" i="8"/>
  <c r="D65" i="8"/>
  <c r="G65" i="8"/>
  <c r="F65" i="8"/>
  <c r="E65" i="8"/>
  <c r="E49" i="10"/>
  <c r="F47" i="10" s="1"/>
  <c r="D49" i="10"/>
  <c r="E15" i="9"/>
  <c r="F15" i="9" s="1"/>
  <c r="D15" i="9"/>
  <c r="C15" i="9"/>
  <c r="G28" i="8"/>
  <c r="F28" i="8"/>
  <c r="D28" i="8"/>
  <c r="C28" i="8"/>
  <c r="B28" i="8"/>
  <c r="E28" i="8"/>
  <c r="F10" i="9"/>
  <c r="F10" i="3"/>
  <c r="E10" i="10"/>
  <c r="F48" i="10" l="1"/>
  <c r="F44" i="10"/>
  <c r="F42" i="10"/>
  <c r="F40" i="10"/>
  <c r="F46" i="10"/>
  <c r="F41" i="10"/>
  <c r="F45" i="10"/>
  <c r="F43" i="10"/>
  <c r="F13" i="9"/>
  <c r="F14" i="9"/>
  <c r="F49" i="10"/>
  <c r="F34" i="10"/>
  <c r="F18" i="10"/>
  <c r="F33" i="10"/>
  <c r="F17" i="10"/>
  <c r="F32" i="10"/>
  <c r="F16" i="10"/>
  <c r="F31" i="10"/>
  <c r="F15" i="10"/>
  <c r="F30" i="10"/>
  <c r="F14" i="10"/>
  <c r="F29" i="10"/>
  <c r="F13" i="10"/>
  <c r="F28" i="10"/>
  <c r="F27" i="10"/>
  <c r="F26" i="10"/>
  <c r="F25" i="10"/>
  <c r="F24" i="10"/>
  <c r="F39" i="10"/>
  <c r="F23" i="10"/>
  <c r="F38" i="10"/>
  <c r="F22" i="10"/>
  <c r="F37" i="10"/>
  <c r="F21" i="10"/>
  <c r="F36" i="10"/>
  <c r="F20" i="10"/>
  <c r="F35" i="10"/>
  <c r="F19" i="10"/>
  <c r="H66" i="8"/>
  <c r="H65" i="8"/>
  <c r="H28" i="8"/>
  <c r="H29" i="8"/>
  <c r="H81" i="11"/>
  <c r="G81" i="11"/>
  <c r="F81" i="11"/>
  <c r="E81" i="11"/>
  <c r="D81" i="11"/>
  <c r="C81" i="11"/>
  <c r="I81" i="11" l="1"/>
  <c r="I82" i="11"/>
</calcChain>
</file>

<file path=xl/sharedStrings.xml><?xml version="1.0" encoding="utf-8"?>
<sst xmlns="http://schemas.openxmlformats.org/spreadsheetml/2006/main" count="389" uniqueCount="171">
  <si>
    <t>Datos Estadísticos de embarques</t>
  </si>
  <si>
    <t>TEMPORADA 2024</t>
  </si>
  <si>
    <t>BUQUES | 2024</t>
  </si>
  <si>
    <t>N°</t>
  </si>
  <si>
    <t>BUQUE</t>
  </si>
  <si>
    <t>FECHA</t>
  </si>
  <si>
    <t>PALLETS</t>
  </si>
  <si>
    <t>BULTOS</t>
  </si>
  <si>
    <t>TONELADAS</t>
  </si>
  <si>
    <t xml:space="preserve">SAN ALBERTO V405    </t>
  </si>
  <si>
    <t xml:space="preserve">WILD PEONY          </t>
  </si>
  <si>
    <t xml:space="preserve">VARAMO V406         </t>
  </si>
  <si>
    <t xml:space="preserve">SAN ALBERTO V407    </t>
  </si>
  <si>
    <t xml:space="preserve">VARAMO V408         </t>
  </si>
  <si>
    <t xml:space="preserve">BALTIC PATRIOT      </t>
  </si>
  <si>
    <t>Totales</t>
  </si>
  <si>
    <t>AGENTES MARITIMOS | 2024</t>
  </si>
  <si>
    <t>AGENTE</t>
  </si>
  <si>
    <t>% Distr.</t>
  </si>
  <si>
    <t xml:space="preserve">MAERKS ARGENTINA SA </t>
  </si>
  <si>
    <t xml:space="preserve">MULTIMAR S.A.       </t>
  </si>
  <si>
    <t>EXPORTADORES | 2024</t>
  </si>
  <si>
    <t>EXPORTADOR</t>
  </si>
  <si>
    <t xml:space="preserve">PAI S.A.            </t>
  </si>
  <si>
    <t>PAT. FRUITS TRADE SA</t>
  </si>
  <si>
    <t xml:space="preserve">MOÑO AZUL S.A.      </t>
  </si>
  <si>
    <t xml:space="preserve">DON CLEMENTE SRL    </t>
  </si>
  <si>
    <t xml:space="preserve">EMELKA S.A.         </t>
  </si>
  <si>
    <t xml:space="preserve">TRES ASES S.A.      </t>
  </si>
  <si>
    <t xml:space="preserve">STD FRUIT ARG. S.A. </t>
  </si>
  <si>
    <t>FRUTAS SENSACION SRL</t>
  </si>
  <si>
    <t xml:space="preserve">KLEPPE S.A.         </t>
  </si>
  <si>
    <t xml:space="preserve">BOSCHI HNOS S.A.    </t>
  </si>
  <si>
    <t xml:space="preserve">CLASICA S.R.L.      </t>
  </si>
  <si>
    <t xml:space="preserve">GLOBAL FRESH        </t>
  </si>
  <si>
    <t xml:space="preserve">FRUIT WORLD SA      </t>
  </si>
  <si>
    <t xml:space="preserve">TREVISUR SA         </t>
  </si>
  <si>
    <t xml:space="preserve">BATTAGLIO ARG. SA   </t>
  </si>
  <si>
    <t xml:space="preserve">ECOFRUT SA          </t>
  </si>
  <si>
    <t xml:space="preserve">LA CONQUISTA SRL    </t>
  </si>
  <si>
    <t xml:space="preserve">RAFICO S.A          </t>
  </si>
  <si>
    <t xml:space="preserve">CASTRO FRANCO G.    </t>
  </si>
  <si>
    <t xml:space="preserve">FRUTOS DEL SOL SA   </t>
  </si>
  <si>
    <t xml:space="preserve">TEOREMA SRL         </t>
  </si>
  <si>
    <t>ORGANICOS ARGENTINOS</t>
  </si>
  <si>
    <t xml:space="preserve">AGROFRUITS SRL      </t>
  </si>
  <si>
    <t xml:space="preserve">TERRUÑO DE LA PATAG </t>
  </si>
  <si>
    <t xml:space="preserve">CIPOLE S.A.S        </t>
  </si>
  <si>
    <t xml:space="preserve">MI VIEJO SA         </t>
  </si>
  <si>
    <t xml:space="preserve">AGROSAN             </t>
  </si>
  <si>
    <t xml:space="preserve">CABO VIRGENES       </t>
  </si>
  <si>
    <t xml:space="preserve">GEOFRUT             </t>
  </si>
  <si>
    <t>SAN FCO LO GARCES SP</t>
  </si>
  <si>
    <t xml:space="preserve">MIELE S.A.          </t>
  </si>
  <si>
    <t xml:space="preserve">THE O'STRAD.COMP.SA </t>
  </si>
  <si>
    <t xml:space="preserve">COPERFRUT           </t>
  </si>
  <si>
    <t xml:space="preserve">GOLDEN EXPORTSRL    </t>
  </si>
  <si>
    <t xml:space="preserve">SANCHEZ AMEZCUA SA  </t>
  </si>
  <si>
    <t xml:space="preserve">COMERC GREENVIC SA  </t>
  </si>
  <si>
    <t xml:space="preserve">VERFRUT             </t>
  </si>
  <si>
    <t xml:space="preserve">SUMMERLAND          </t>
  </si>
  <si>
    <t xml:space="preserve">ALMANA S.R.L.       </t>
  </si>
  <si>
    <t>PESQUERA DEL SUD SRL</t>
  </si>
  <si>
    <t xml:space="preserve">NEWSAN SA           </t>
  </si>
  <si>
    <t xml:space="preserve">MINERVA             </t>
  </si>
  <si>
    <t xml:space="preserve">FRESH AND GOOD SPA  </t>
  </si>
  <si>
    <t xml:space="preserve">ENTRE VALLES        </t>
  </si>
  <si>
    <t xml:space="preserve">AGROFRUTA SA        </t>
  </si>
  <si>
    <t xml:space="preserve">MONTE ALTO          </t>
  </si>
  <si>
    <t xml:space="preserve">RUCARAY             </t>
  </si>
  <si>
    <t>TOTALES</t>
  </si>
  <si>
    <t>EXPORTADORES - MANZANAS &amp; PERAS | 2024</t>
  </si>
  <si>
    <r>
      <t xml:space="preserve">COMPARATIVOS - ESPECIES &amp; DESTINOS | 2023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2024 </t>
    </r>
  </si>
  <si>
    <t>ESPECIE</t>
  </si>
  <si>
    <t>% Var</t>
  </si>
  <si>
    <t xml:space="preserve">CARNE               </t>
  </si>
  <si>
    <t>---%</t>
  </si>
  <si>
    <t xml:space="preserve">CIRUELA             </t>
  </si>
  <si>
    <t xml:space="preserve">DURAZNO             </t>
  </si>
  <si>
    <t xml:space="preserve">LANGOSTINO          </t>
  </si>
  <si>
    <t xml:space="preserve">MANZANA             </t>
  </si>
  <si>
    <t xml:space="preserve">NECT-CIRU           </t>
  </si>
  <si>
    <t xml:space="preserve">NECT-DURAZ          </t>
  </si>
  <si>
    <t xml:space="preserve">NECTARIN            </t>
  </si>
  <si>
    <t xml:space="preserve">PERA                </t>
  </si>
  <si>
    <t xml:space="preserve">UVA                 </t>
  </si>
  <si>
    <t>Variación en pallets:</t>
  </si>
  <si>
    <t>DESTINO</t>
  </si>
  <si>
    <t xml:space="preserve">ALBANIA             </t>
  </si>
  <si>
    <t xml:space="preserve">ALEMANIA            </t>
  </si>
  <si>
    <t xml:space="preserve">ARABIA              </t>
  </si>
  <si>
    <t xml:space="preserve">BRASIL              </t>
  </si>
  <si>
    <t xml:space="preserve">CANADA              </t>
  </si>
  <si>
    <t xml:space="preserve">EGIPTO              </t>
  </si>
  <si>
    <t>EMIRATOS ARABES</t>
  </si>
  <si>
    <t xml:space="preserve">ESPAÑA              </t>
  </si>
  <si>
    <t xml:space="preserve">FRANCIA             </t>
  </si>
  <si>
    <t xml:space="preserve">GRECIA              </t>
  </si>
  <si>
    <t xml:space="preserve">HOLANDA             </t>
  </si>
  <si>
    <t xml:space="preserve">INDIA               </t>
  </si>
  <si>
    <t xml:space="preserve">INGLATERRA          </t>
  </si>
  <si>
    <t xml:space="preserve">IRLANDA             </t>
  </si>
  <si>
    <t xml:space="preserve">ISRAEL              </t>
  </si>
  <si>
    <t xml:space="preserve">ITALIA              </t>
  </si>
  <si>
    <t xml:space="preserve">LIBIA               </t>
  </si>
  <si>
    <t xml:space="preserve">LITUANIA            </t>
  </si>
  <si>
    <t xml:space="preserve">MARRUECOS           </t>
  </si>
  <si>
    <t xml:space="preserve">NORUEGA             </t>
  </si>
  <si>
    <t xml:space="preserve">PORTUGAL            </t>
  </si>
  <si>
    <t xml:space="preserve">QATAR               </t>
  </si>
  <si>
    <t xml:space="preserve">RUSIA               </t>
  </si>
  <si>
    <t xml:space="preserve">SUECIA              </t>
  </si>
  <si>
    <t xml:space="preserve">U.S.A.              </t>
  </si>
  <si>
    <r>
      <t xml:space="preserve">COMPARATIVO - ESPECIES POR DESTINOS | 2023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2024</t>
    </r>
  </si>
  <si>
    <t>% Variación</t>
  </si>
  <si>
    <t xml:space="preserve">EMIRATOS ARABES     </t>
  </si>
  <si>
    <t>CARNE</t>
  </si>
  <si>
    <t>LANGOSTINO</t>
  </si>
  <si>
    <t xml:space="preserve">SAN ALBERTO V409    </t>
  </si>
  <si>
    <t xml:space="preserve">VARAMO V410         </t>
  </si>
  <si>
    <t xml:space="preserve">CROWN RUBY          </t>
  </si>
  <si>
    <t xml:space="preserve">SAN ALBERTO V411    </t>
  </si>
  <si>
    <t xml:space="preserve">VARAMO V412         </t>
  </si>
  <si>
    <t xml:space="preserve">CROWN SAPPHIRE      </t>
  </si>
  <si>
    <t xml:space="preserve">SAN ALBERTO V413    </t>
  </si>
  <si>
    <t xml:space="preserve">IBERCONSA           </t>
  </si>
  <si>
    <t>TROPICAL ARG. S.R.L.</t>
  </si>
  <si>
    <t xml:space="preserve">AGRO ALIMENTAR SA   </t>
  </si>
  <si>
    <t xml:space="preserve">FRUTUCUMAN SA       </t>
  </si>
  <si>
    <t xml:space="preserve">RAMON TUMA SA       </t>
  </si>
  <si>
    <t xml:space="preserve">MEHDI CARLOS        </t>
  </si>
  <si>
    <t xml:space="preserve">COPEFRUT            </t>
  </si>
  <si>
    <t xml:space="preserve">AUSTRADE S.R.L.     </t>
  </si>
  <si>
    <t xml:space="preserve">PARANA BASIN        </t>
  </si>
  <si>
    <t xml:space="preserve">ARGENCERICO         </t>
  </si>
  <si>
    <t xml:space="preserve">CAROMARE            </t>
  </si>
  <si>
    <t xml:space="preserve">MIRABELLA           </t>
  </si>
  <si>
    <t xml:space="preserve">ESTRELLA PATAGONICA </t>
  </si>
  <si>
    <t xml:space="preserve">COEXCO SA           </t>
  </si>
  <si>
    <t xml:space="preserve">FGF TRAPANII S.A.   </t>
  </si>
  <si>
    <t>BUENA COSECHA S.R.L.</t>
  </si>
  <si>
    <t xml:space="preserve">DIMIMAX S.R.L.      </t>
  </si>
  <si>
    <t xml:space="preserve">CEBOLLA             </t>
  </si>
  <si>
    <t xml:space="preserve">KIWI                </t>
  </si>
  <si>
    <t xml:space="preserve">LIMON               </t>
  </si>
  <si>
    <t>ZAPALLO</t>
  </si>
  <si>
    <t>CHINA</t>
  </si>
  <si>
    <t>DINAMARCA</t>
  </si>
  <si>
    <t>FINLANDIA</t>
  </si>
  <si>
    <t>MALTA</t>
  </si>
  <si>
    <t>CEBOLLA</t>
  </si>
  <si>
    <t>KIWI</t>
  </si>
  <si>
    <t>LIMON</t>
  </si>
  <si>
    <t>FINALNDIA</t>
  </si>
  <si>
    <r>
      <rPr>
        <sz val="12"/>
        <color theme="1" tint="0.34998626667073579"/>
        <rFont val="Consolas"/>
        <family val="3"/>
      </rPr>
      <t>datos al</t>
    </r>
    <r>
      <rPr>
        <b/>
        <sz val="12"/>
        <color theme="1" tint="0.34998626667073579"/>
        <rFont val="Consolas"/>
        <family val="3"/>
      </rPr>
      <t xml:space="preserve"> 30/04/2024</t>
    </r>
  </si>
  <si>
    <t xml:space="preserve">VARAMO V414         </t>
  </si>
  <si>
    <t xml:space="preserve">BALTIC PEARL        </t>
  </si>
  <si>
    <t xml:space="preserve">SAN ALBERTO V415    </t>
  </si>
  <si>
    <t xml:space="preserve">VARAMO V416         </t>
  </si>
  <si>
    <t xml:space="preserve">SAN ALBERTO V417    </t>
  </si>
  <si>
    <t xml:space="preserve">BALTIC PERFORMER    </t>
  </si>
  <si>
    <t xml:space="preserve">PESCARGEN           </t>
  </si>
  <si>
    <t xml:space="preserve">KUWAIT              </t>
  </si>
  <si>
    <t xml:space="preserve">SENEGAL             </t>
  </si>
  <si>
    <t>KUWAIT</t>
  </si>
  <si>
    <t>SENEGAL</t>
  </si>
  <si>
    <t>RUMANIA</t>
  </si>
  <si>
    <t>PALL</t>
  </si>
  <si>
    <t>TONS</t>
  </si>
  <si>
    <t>BULT</t>
  </si>
  <si>
    <t>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</si>
</sst>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&quot;-&quot;??_);_(@_)"/>
    <numFmt numFmtId="165" formatCode="d/mm/yyyy"/>
    <numFmt numFmtId="166" formatCode="_ * #,##0_ ;_ * \-#,##0_ ;_ * \-??_ ;_ @_ "/>
    <numFmt numFmtId="167" formatCode="0\ %"/>
    <numFmt numFmtId="168" formatCode="0.00\ %"/>
    <numFmt numFmtId="169" formatCode="_(* #,##0.00_);_(* \(#,##0.00\);_(* \-??_);_(@_)"/>
    <numFmt numFmtId="170" formatCode="_(* #,##0_);_(* \(#,##0\);_(* \-??_);_(@_)"/>
  </numFmts>
  <fonts count="4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indexed="18"/>
      <name val="Arial"/>
      <family val="2"/>
    </font>
    <font>
      <sz val="8"/>
      <color indexed="18"/>
      <name val="Arial"/>
      <family val="2"/>
    </font>
    <font>
      <b/>
      <sz val="10"/>
      <color indexed="18"/>
      <name val="Consolas"/>
      <family val="3"/>
    </font>
    <font>
      <b/>
      <sz val="12"/>
      <name val="Consolas"/>
      <family val="3"/>
    </font>
    <font>
      <b/>
      <sz val="12"/>
      <color theme="1" tint="0.34998626667073579"/>
      <name val="Consolas"/>
      <family val="3"/>
    </font>
    <font>
      <sz val="10"/>
      <color indexed="18"/>
      <name val="Consolas"/>
      <family val="3"/>
    </font>
    <font>
      <b/>
      <sz val="8"/>
      <color indexed="18"/>
      <name val="Consolas"/>
      <family val="3"/>
    </font>
    <font>
      <b/>
      <sz val="8"/>
      <name val="Consolas"/>
      <family val="3"/>
      <charset val="1"/>
    </font>
    <font>
      <sz val="10"/>
      <name val="Arial"/>
      <family val="2"/>
      <charset val="1"/>
    </font>
    <font>
      <sz val="8"/>
      <name val="Consolas"/>
      <family val="3"/>
    </font>
    <font>
      <sz val="11"/>
      <color rgb="FF333399"/>
      <name val="Consolas"/>
      <family val="3"/>
    </font>
    <font>
      <sz val="11"/>
      <color indexed="18"/>
      <name val="Consolas"/>
      <family val="3"/>
    </font>
    <font>
      <sz val="8"/>
      <color indexed="18"/>
      <name val="Consolas"/>
      <family val="3"/>
    </font>
    <font>
      <sz val="9"/>
      <name val="Arial"/>
      <family val="2"/>
    </font>
    <font>
      <b/>
      <sz val="12"/>
      <color theme="1" tint="0.249977111117893"/>
      <name val="Consolas"/>
      <family val="3"/>
      <charset val="1"/>
    </font>
    <font>
      <sz val="12"/>
      <color theme="1" tint="0.34998626667073579"/>
      <name val="Consolas"/>
      <family val="3"/>
    </font>
    <font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  <charset val="1"/>
    </font>
    <font>
      <b/>
      <sz val="9"/>
      <color theme="2" tint="-0.89999084444715716"/>
      <name val="Consolas"/>
      <family val="3"/>
      <charset val="1"/>
    </font>
    <font>
      <sz val="10"/>
      <color theme="2" tint="-0.89999084444715716"/>
      <name val="Arial"/>
      <family val="2"/>
    </font>
    <font>
      <b/>
      <sz val="11"/>
      <color theme="2" tint="-0.89999084444715716"/>
      <name val="Consolas"/>
      <family val="3"/>
    </font>
    <font>
      <sz val="10"/>
      <color theme="2" tint="-0.89999084444715716"/>
      <name val="Consolas"/>
      <family val="3"/>
    </font>
    <font>
      <sz val="11"/>
      <color theme="2" tint="-0.89999084444715716"/>
      <name val="Consolas"/>
      <family val="3"/>
    </font>
    <font>
      <sz val="8"/>
      <color theme="2" tint="-0.89999084444715716"/>
      <name val="Consolas"/>
      <family val="3"/>
      <charset val="1"/>
    </font>
    <font>
      <b/>
      <sz val="8"/>
      <color theme="2" tint="-0.89999084444715716"/>
      <name val="Consolas"/>
      <family val="3"/>
      <charset val="1"/>
    </font>
    <font>
      <sz val="9"/>
      <color theme="2" tint="-0.89999084444715716"/>
      <name val="Arial"/>
      <family val="2"/>
    </font>
    <font>
      <b/>
      <sz val="20"/>
      <color theme="2" tint="-0.89999084444715716"/>
      <name val="Consolas"/>
      <family val="3"/>
    </font>
    <font>
      <b/>
      <sz val="9"/>
      <color rgb="FF333399"/>
      <name val="Consolas"/>
      <family val="3"/>
      <charset val="1"/>
    </font>
    <font>
      <sz val="9"/>
      <color rgb="FF262626"/>
      <name val="Consolas"/>
      <family val="3"/>
      <charset val="1"/>
    </font>
    <font>
      <b/>
      <sz val="9"/>
      <color rgb="FFD9D9D9"/>
      <name val="Consolas"/>
      <family val="3"/>
      <charset val="1"/>
    </font>
    <font>
      <sz val="9"/>
      <color rgb="FF1F497D"/>
      <name val="Consolas"/>
      <family val="3"/>
      <charset val="1"/>
    </font>
    <font>
      <b/>
      <sz val="9"/>
      <color theme="2" tint="-0.89999084444715716"/>
      <name val="Arial"/>
      <family val="2"/>
    </font>
    <font>
      <sz val="9"/>
      <color theme="2" tint="-0.89999084444715716"/>
      <name val="Consolas"/>
      <family val="3"/>
      <charset val="1"/>
    </font>
    <font>
      <b/>
      <sz val="9"/>
      <color theme="0"/>
      <name val="Consolas"/>
      <family val="3"/>
    </font>
    <font>
      <b/>
      <sz val="10"/>
      <color theme="2" tint="-0.89999084444715716"/>
      <name val="Consolas"/>
      <family val="3"/>
      <charset val="1"/>
    </font>
    <font>
      <sz val="9"/>
      <color theme="2" tint="-0.89999084444715716"/>
      <name val="Consolas"/>
      <family val="3"/>
    </font>
    <font>
      <sz val="9"/>
      <color theme="4" tint="-0.249977111117893"/>
      <name val="Consolas"/>
      <family val="3"/>
      <charset val="1"/>
    </font>
    <font>
      <b/>
      <sz val="11"/>
      <color theme="4" tint="-0.249977111117893"/>
      <name val="Consolas"/>
      <family val="3"/>
      <charset val="1"/>
    </font>
    <font>
      <b/>
      <sz val="9"/>
      <color theme="0"/>
      <name val="Consolas"/>
      <family val="3"/>
      <charset val="1"/>
    </font>
    <font>
      <b/>
      <sz val="9"/>
      <color rgb="FF262626"/>
      <name val="Consolas"/>
      <family val="3"/>
    </font>
    <font>
      <b/>
      <sz val="9"/>
      <color theme="2" tint="-0.89999084444715716"/>
      <name val="Consolas"/>
      <family val="3"/>
    </font>
    <font>
      <b/>
      <sz val="11"/>
      <color theme="0"/>
      <name val="Consolas"/>
      <family val="3"/>
      <charset val="1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376092"/>
        <bgColor rgb="FF1F497D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rgb="FF1F497D"/>
      </patternFill>
    </fill>
    <fill>
      <patternFill patternType="solid">
        <fgColor theme="4" tint="-0.249977111117893"/>
        <bgColor rgb="FF9999FF"/>
      </patternFill>
    </fill>
    <fill>
      <patternFill patternType="solid">
        <fgColor theme="4" tint="-0.249977111117893"/>
        <bgColor rgb="FF33CCCC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rgb="FF3A3935"/>
      </left>
      <right/>
      <top/>
      <bottom style="thin">
        <color rgb="FF3A3935"/>
      </bottom>
      <diagonal/>
    </border>
    <border>
      <left/>
      <right style="thin">
        <color rgb="FF3A3935"/>
      </right>
      <top/>
      <bottom style="thin">
        <color rgb="FF3A3935"/>
      </bottom>
      <diagonal/>
    </border>
    <border>
      <left/>
      <right style="thin">
        <color indexed="64"/>
      </right>
      <top/>
      <bottom style="thin">
        <color rgb="FF3A3935"/>
      </bottom>
      <diagonal/>
    </border>
    <border>
      <left/>
      <right/>
      <top style="thin">
        <color rgb="FF3A3935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2" fillId="0" borderId="0" applyBorder="0" applyProtection="0"/>
    <xf numFmtId="169" fontId="12" fillId="0" borderId="0" applyBorder="0" applyProtection="0"/>
  </cellStyleXfs>
  <cellXfs count="97">
    <xf numFmtId="0" fontId="0" fillId="0" borderId="0" xfId="0"/>
    <xf numFmtId="3" fontId="3" fillId="0" borderId="0" xfId="0" applyNumberFormat="1" applyFont="1"/>
    <xf numFmtId="0" fontId="3" fillId="0" borderId="0" xfId="0" applyFont="1"/>
    <xf numFmtId="0" fontId="2" fillId="0" borderId="0" xfId="0" applyFont="1"/>
    <xf numFmtId="0" fontId="0" fillId="2" borderId="0" xfId="0" applyFill="1"/>
    <xf numFmtId="0" fontId="4" fillId="0" borderId="0" xfId="0" applyFont="1"/>
    <xf numFmtId="3" fontId="5" fillId="0" borderId="0" xfId="0" applyNumberFormat="1" applyFont="1"/>
    <xf numFmtId="1" fontId="0" fillId="0" borderId="0" xfId="0" applyNumberFormat="1"/>
    <xf numFmtId="3" fontId="0" fillId="0" borderId="0" xfId="0" applyNumberFormat="1"/>
    <xf numFmtId="1" fontId="5" fillId="0" borderId="0" xfId="0" applyNumberFormat="1" applyFont="1"/>
    <xf numFmtId="165" fontId="5" fillId="0" borderId="0" xfId="0" applyNumberFormat="1" applyFont="1"/>
    <xf numFmtId="0" fontId="5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14" fontId="15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0" fontId="10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0" fillId="0" borderId="0" xfId="0" applyFont="1" applyAlignment="1">
      <alignment horizontal="right"/>
    </xf>
    <xf numFmtId="14" fontId="20" fillId="0" borderId="0" xfId="0" applyNumberFormat="1" applyFont="1" applyAlignment="1">
      <alignment horizontal="right"/>
    </xf>
    <xf numFmtId="14" fontId="20" fillId="0" borderId="0" xfId="0" applyNumberFormat="1" applyFont="1" applyAlignment="1">
      <alignment horizontal="right" vertical="center"/>
    </xf>
    <xf numFmtId="3" fontId="22" fillId="0" borderId="5" xfId="0" applyNumberFormat="1" applyFont="1" applyBorder="1" applyAlignment="1">
      <alignment vertical="center"/>
    </xf>
    <xf numFmtId="3" fontId="22" fillId="0" borderId="5" xfId="0" applyNumberFormat="1" applyFont="1" applyBorder="1" applyAlignment="1">
      <alignment horizontal="right" vertical="center"/>
    </xf>
    <xf numFmtId="0" fontId="23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3" fillId="0" borderId="0" xfId="0" applyFont="1"/>
    <xf numFmtId="0" fontId="29" fillId="0" borderId="0" xfId="0" applyFont="1" applyAlignment="1">
      <alignment vertical="center"/>
    </xf>
    <xf numFmtId="0" fontId="27" fillId="0" borderId="0" xfId="0" applyFont="1"/>
    <xf numFmtId="3" fontId="22" fillId="0" borderId="0" xfId="0" applyNumberFormat="1" applyFont="1" applyAlignment="1">
      <alignment horizontal="right" vertical="center"/>
    </xf>
    <xf numFmtId="0" fontId="17" fillId="0" borderId="0" xfId="0" applyFont="1"/>
    <xf numFmtId="166" fontId="33" fillId="3" borderId="5" xfId="1" applyNumberFormat="1" applyFont="1" applyFill="1" applyBorder="1" applyAlignment="1" applyProtection="1">
      <alignment vertical="center"/>
    </xf>
    <xf numFmtId="166" fontId="33" fillId="3" borderId="5" xfId="1" applyNumberFormat="1" applyFont="1" applyFill="1" applyBorder="1" applyAlignment="1" applyProtection="1">
      <alignment horizontal="right" vertical="center"/>
    </xf>
    <xf numFmtId="0" fontId="35" fillId="0" borderId="0" xfId="0" applyFont="1"/>
    <xf numFmtId="3" fontId="35" fillId="0" borderId="0" xfId="0" applyNumberFormat="1" applyFont="1"/>
    <xf numFmtId="0" fontId="29" fillId="0" borderId="0" xfId="0" applyFont="1"/>
    <xf numFmtId="3" fontId="22" fillId="0" borderId="1" xfId="0" applyNumberFormat="1" applyFont="1" applyBorder="1" applyAlignment="1">
      <alignment horizontal="left" vertical="center"/>
    </xf>
    <xf numFmtId="3" fontId="22" fillId="0" borderId="1" xfId="0" applyNumberFormat="1" applyFont="1" applyBorder="1" applyAlignment="1">
      <alignment horizontal="right" vertical="center"/>
    </xf>
    <xf numFmtId="0" fontId="22" fillId="0" borderId="1" xfId="0" applyFont="1" applyBorder="1" applyAlignment="1">
      <alignment horizontal="right" vertical="center"/>
    </xf>
    <xf numFmtId="166" fontId="32" fillId="0" borderId="0" xfId="1" applyNumberFormat="1" applyFont="1" applyFill="1" applyBorder="1" applyAlignment="1" applyProtection="1">
      <alignment vertical="center"/>
    </xf>
    <xf numFmtId="14" fontId="37" fillId="4" borderId="0" xfId="0" applyNumberFormat="1" applyFont="1" applyFill="1" applyAlignment="1">
      <alignment horizontal="right" vertical="center"/>
    </xf>
    <xf numFmtId="170" fontId="37" fillId="4" borderId="0" xfId="4" applyNumberFormat="1" applyFont="1" applyFill="1" applyBorder="1" applyAlignment="1" applyProtection="1">
      <alignment horizontal="right" vertical="center"/>
    </xf>
    <xf numFmtId="170" fontId="37" fillId="4" borderId="0" xfId="4" applyNumberFormat="1" applyFont="1" applyFill="1" applyBorder="1" applyAlignment="1" applyProtection="1">
      <alignment vertical="center"/>
    </xf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22" fillId="0" borderId="2" xfId="0" applyFont="1" applyBorder="1" applyAlignment="1">
      <alignment horizontal="right" vertical="center"/>
    </xf>
    <xf numFmtId="166" fontId="32" fillId="0" borderId="4" xfId="1" applyNumberFormat="1" applyFont="1" applyFill="1" applyBorder="1" applyAlignment="1" applyProtection="1">
      <alignment vertical="center"/>
    </xf>
    <xf numFmtId="170" fontId="37" fillId="4" borderId="4" xfId="4" applyNumberFormat="1" applyFont="1" applyFill="1" applyBorder="1" applyAlignment="1" applyProtection="1">
      <alignment vertical="center"/>
    </xf>
    <xf numFmtId="168" fontId="22" fillId="0" borderId="5" xfId="0" applyNumberFormat="1" applyFont="1" applyBorder="1" applyAlignment="1">
      <alignment horizontal="right" vertical="center"/>
    </xf>
    <xf numFmtId="168" fontId="22" fillId="0" borderId="9" xfId="0" applyNumberFormat="1" applyFont="1" applyBorder="1" applyAlignment="1">
      <alignment horizontal="right" vertical="center"/>
    </xf>
    <xf numFmtId="166" fontId="40" fillId="0" borderId="0" xfId="1" applyNumberFormat="1" applyFont="1" applyFill="1" applyBorder="1" applyAlignment="1" applyProtection="1">
      <alignment vertical="center"/>
    </xf>
    <xf numFmtId="0" fontId="41" fillId="0" borderId="3" xfId="0" applyFont="1" applyBorder="1" applyAlignment="1">
      <alignment horizontal="right" vertical="center"/>
    </xf>
    <xf numFmtId="170" fontId="42" fillId="5" borderId="5" xfId="4" applyNumberFormat="1" applyFont="1" applyFill="1" applyBorder="1" applyAlignment="1" applyProtection="1">
      <alignment horizontal="left" vertical="center"/>
    </xf>
    <xf numFmtId="170" fontId="42" fillId="5" borderId="8" xfId="4" applyNumberFormat="1" applyFont="1" applyFill="1" applyBorder="1" applyAlignment="1" applyProtection="1">
      <alignment horizontal="left" vertical="center"/>
    </xf>
    <xf numFmtId="170" fontId="42" fillId="6" borderId="7" xfId="4" applyNumberFormat="1" applyFont="1" applyFill="1" applyBorder="1" applyAlignment="1" applyProtection="1">
      <alignment horizontal="left" vertical="center"/>
    </xf>
    <xf numFmtId="170" fontId="42" fillId="6" borderId="5" xfId="4" applyNumberFormat="1" applyFont="1" applyFill="1" applyBorder="1" applyAlignment="1" applyProtection="1">
      <alignment horizontal="left" vertical="center"/>
    </xf>
    <xf numFmtId="3" fontId="42" fillId="4" borderId="0" xfId="0" applyNumberFormat="1" applyFont="1" applyFill="1" applyAlignment="1">
      <alignment horizontal="right" vertical="center"/>
    </xf>
    <xf numFmtId="0" fontId="33" fillId="3" borderId="10" xfId="0" applyFont="1" applyFill="1" applyBorder="1" applyAlignment="1">
      <alignment horizontal="right" vertical="center"/>
    </xf>
    <xf numFmtId="166" fontId="33" fillId="3" borderId="10" xfId="1" applyNumberFormat="1" applyFont="1" applyFill="1" applyBorder="1" applyAlignment="1" applyProtection="1">
      <alignment vertical="center"/>
    </xf>
    <xf numFmtId="9" fontId="33" fillId="3" borderId="10" xfId="2" applyFont="1" applyFill="1" applyBorder="1" applyAlignment="1" applyProtection="1">
      <alignment vertical="center"/>
    </xf>
    <xf numFmtId="0" fontId="33" fillId="3" borderId="0" xfId="0" applyFont="1" applyFill="1" applyAlignment="1">
      <alignment horizontal="right" vertical="center"/>
    </xf>
    <xf numFmtId="166" fontId="33" fillId="3" borderId="0" xfId="1" applyNumberFormat="1" applyFont="1" applyFill="1" applyBorder="1" applyAlignment="1" applyProtection="1">
      <alignment vertical="center"/>
    </xf>
    <xf numFmtId="9" fontId="33" fillId="3" borderId="0" xfId="2" applyFont="1" applyFill="1" applyBorder="1" applyAlignment="1" applyProtection="1">
      <alignment vertical="center"/>
    </xf>
    <xf numFmtId="0" fontId="6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14" fontId="14" fillId="0" borderId="0" xfId="0" applyNumberFormat="1" applyFont="1" applyAlignment="1">
      <alignment horizontal="right"/>
    </xf>
    <xf numFmtId="0" fontId="11" fillId="4" borderId="0" xfId="0" applyFont="1" applyFill="1" applyAlignment="1">
      <alignment horizontal="right" vertical="center"/>
    </xf>
    <xf numFmtId="168" fontId="39" fillId="0" borderId="0" xfId="2" applyNumberFormat="1" applyFont="1" applyFill="1" applyBorder="1" applyAlignment="1" applyProtection="1">
      <alignment horizontal="right" vertical="center"/>
    </xf>
    <xf numFmtId="168" fontId="37" fillId="4" borderId="0" xfId="2" applyNumberFormat="1" applyFont="1" applyFill="1" applyBorder="1" applyAlignment="1" applyProtection="1">
      <alignment vertical="center"/>
    </xf>
    <xf numFmtId="0" fontId="45" fillId="4" borderId="3" xfId="0" applyFont="1" applyFill="1" applyBorder="1" applyAlignment="1">
      <alignment horizontal="right" vertical="center"/>
    </xf>
    <xf numFmtId="3" fontId="44" fillId="0" borderId="0" xfId="0" applyNumberFormat="1" applyFont="1" applyAlignment="1">
      <alignment horizontal="left" vertical="center"/>
    </xf>
    <xf numFmtId="168" fontId="36" fillId="0" borderId="0" xfId="3" applyNumberFormat="1" applyFont="1" applyBorder="1" applyAlignment="1" applyProtection="1">
      <alignment horizontal="right" vertical="center"/>
    </xf>
    <xf numFmtId="168" fontId="36" fillId="0" borderId="0" xfId="2" applyNumberFormat="1" applyFont="1" applyFill="1" applyBorder="1" applyAlignment="1" applyProtection="1">
      <alignment horizontal="right" vertical="center"/>
    </xf>
    <xf numFmtId="0" fontId="43" fillId="0" borderId="0" xfId="0" applyFont="1" applyAlignment="1">
      <alignment vertical="center"/>
    </xf>
    <xf numFmtId="3" fontId="32" fillId="0" borderId="0" xfId="0" applyNumberFormat="1" applyFont="1" applyAlignment="1">
      <alignment vertical="center"/>
    </xf>
    <xf numFmtId="168" fontId="34" fillId="0" borderId="0" xfId="3" applyNumberFormat="1" applyFont="1" applyBorder="1" applyAlignment="1" applyProtection="1">
      <alignment vertical="center"/>
    </xf>
    <xf numFmtId="10" fontId="32" fillId="0" borderId="0" xfId="2" applyNumberFormat="1" applyFont="1" applyFill="1" applyAlignment="1">
      <alignment vertical="center"/>
    </xf>
    <xf numFmtId="0" fontId="43" fillId="0" borderId="1" xfId="0" applyFont="1" applyBorder="1" applyAlignment="1">
      <alignment vertical="center"/>
    </xf>
    <xf numFmtId="3" fontId="32" fillId="0" borderId="1" xfId="0" applyNumberFormat="1" applyFont="1" applyBorder="1" applyAlignment="1">
      <alignment vertical="center"/>
    </xf>
    <xf numFmtId="3" fontId="31" fillId="0" borderId="0" xfId="0" applyNumberFormat="1" applyFont="1" applyAlignment="1">
      <alignment horizontal="right" vertical="center"/>
    </xf>
    <xf numFmtId="3" fontId="43" fillId="0" borderId="0" xfId="0" applyNumberFormat="1" applyFont="1" applyAlignment="1">
      <alignment vertical="center"/>
    </xf>
    <xf numFmtId="14" fontId="32" fillId="0" borderId="0" xfId="0" applyNumberFormat="1" applyFont="1" applyAlignment="1">
      <alignment vertical="center"/>
    </xf>
    <xf numFmtId="168" fontId="39" fillId="0" borderId="0" xfId="3" applyNumberFormat="1" applyFont="1" applyBorder="1" applyAlignment="1" applyProtection="1">
      <alignment horizontal="right" vertical="center"/>
    </xf>
    <xf numFmtId="168" fontId="42" fillId="7" borderId="0" xfId="2" applyNumberFormat="1" applyFont="1" applyFill="1" applyBorder="1" applyAlignment="1" applyProtection="1">
      <alignment horizontal="right" vertical="center"/>
    </xf>
    <xf numFmtId="14" fontId="8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18" fillId="0" borderId="0" xfId="0" applyFont="1" applyAlignment="1">
      <alignment horizontal="center" vertical="center" wrapText="1"/>
    </xf>
    <xf numFmtId="0" fontId="30" fillId="2" borderId="0" xfId="0" applyFont="1" applyFill="1" applyAlignment="1">
      <alignment horizontal="center"/>
    </xf>
    <xf numFmtId="0" fontId="21" fillId="0" borderId="0" xfId="0" applyFont="1" applyAlignment="1">
      <alignment horizontal="right" vertical="center"/>
    </xf>
    <xf numFmtId="0" fontId="24" fillId="0" borderId="0" xfId="0" applyFont="1" applyAlignment="1">
      <alignment horizontal="right" vertical="center"/>
    </xf>
    <xf numFmtId="14" fontId="20" fillId="0" borderId="0" xfId="0" applyNumberFormat="1" applyFont="1" applyAlignment="1">
      <alignment horizontal="right" vertical="center"/>
    </xf>
    <xf numFmtId="170" fontId="36" fillId="0" borderId="5" xfId="4" applyNumberFormat="1" applyFont="1" applyBorder="1" applyAlignment="1" applyProtection="1">
      <alignment horizontal="right" vertical="center"/>
    </xf>
    <xf numFmtId="170" fontId="36" fillId="0" borderId="6" xfId="4" applyNumberFormat="1" applyFont="1" applyBorder="1" applyAlignment="1" applyProtection="1">
      <alignment horizontal="right" vertical="center"/>
    </xf>
  </cellXfs>
  <cellStyles count="5">
    <cellStyle name="Millares" xfId="1" builtinId="3"/>
    <cellStyle name="Millares_bb-310109" xfId="4" xr:uid="{00000000-0005-0000-0000-000001000000}"/>
    <cellStyle name="Normal" xfId="0" builtinId="0"/>
    <cellStyle name="Porcentaje" xfId="2" builtinId="5"/>
    <cellStyle name="Porcentual_bb-150609" xfId="3" xr:uid="{00000000-0005-0000-0000-000004000000}"/>
  </cellStyles>
  <dxfs count="29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168" formatCode="0.00\ 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514350</xdr:colOff>
      <xdr:row>53</xdr:row>
      <xdr:rowOff>0</xdr:rowOff>
    </xdr:from>
    <xdr:to>
      <xdr:col>6</xdr:col>
      <xdr:colOff>142875</xdr:colOff>
      <xdr:row>57</xdr:row>
      <xdr:rowOff>123825</xdr:rowOff>
    </xdr:to>
    <xdr:sp macro="" textlink="">
      <xdr:nvSpPr>
        <xdr:cNvPr id="3075" name="Text Box 3">
          <a:extLst>
            <a:ext uri="{FF2B5EF4-FFF2-40B4-BE49-F238E27FC236}">
              <a16:creationId xmlns:a16="http://schemas.microsoft.com/office/drawing/2014/main" id="{266B2678-87B0-992D-EA47-9471F952A230}"/>
            </a:ext>
          </a:extLst>
        </xdr:cNvPr>
        <xdr:cNvSpPr txBox="1">
          <a:spLocks noChangeArrowheads="1"/>
        </xdr:cNvSpPr>
      </xdr:nvSpPr>
      <xdr:spPr bwMode="auto">
        <a:xfrm>
          <a:off x="514350" y="8753475"/>
          <a:ext cx="4200525" cy="7715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Terminal de Servicios Portuarios Patagonia Norte S.A.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C.C. 78 – 8520 San Antonio Oeste – Río Negro – República Argentina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Telefax: (02934) 492035. Administración: (02934) 492023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Zona Operativa: (02934) 492006. E mail: info@patagonia-norte.com.ar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Web: </a:t>
          </a: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patagonia-norte.com.ar</a:t>
          </a:r>
        </a:p>
      </xdr:txBody>
    </xdr:sp>
    <xdr:clientData/>
  </xdr:twoCellAnchor>
  <xdr:twoCellAnchor>
    <xdr:from>
      <xdr:col>1</xdr:col>
      <xdr:colOff>571500</xdr:colOff>
      <xdr:row>43</xdr:row>
      <xdr:rowOff>142875</xdr:rowOff>
    </xdr:from>
    <xdr:to>
      <xdr:col>5</xdr:col>
      <xdr:colOff>66675</xdr:colOff>
      <xdr:row>52</xdr:row>
      <xdr:rowOff>104775</xdr:rowOff>
    </xdr:to>
    <xdr:sp macro="" textlink="">
      <xdr:nvSpPr>
        <xdr:cNvPr id="3078" name="Text Box 6" descr="Mvc-015f">
          <a:extLst>
            <a:ext uri="{FF2B5EF4-FFF2-40B4-BE49-F238E27FC236}">
              <a16:creationId xmlns:a16="http://schemas.microsoft.com/office/drawing/2014/main" id="{FC283642-6743-AB5C-D2A4-8930DFD28279}"/>
            </a:ext>
          </a:extLst>
        </xdr:cNvPr>
        <xdr:cNvSpPr txBox="1">
          <a:spLocks noChangeArrowheads="1"/>
        </xdr:cNvSpPr>
      </xdr:nvSpPr>
      <xdr:spPr bwMode="auto">
        <a:xfrm>
          <a:off x="1333500" y="6953250"/>
          <a:ext cx="2543175" cy="1419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Frutas y hortalizas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Buques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Agentes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Exportadores</a:t>
          </a: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Comparativos</a:t>
          </a:r>
        </a:p>
        <a:p>
          <a:pPr algn="ctr" rtl="0">
            <a:defRPr sz="1000"/>
          </a:pPr>
          <a:endParaRPr lang="es-ES" sz="800" b="1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 2022 Vs. 2023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Destinos 2022 Vs. 2023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 por Destino 2022 Vs. 2023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FF"/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FF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19050</xdr:colOff>
      <xdr:row>17</xdr:row>
      <xdr:rowOff>142875</xdr:rowOff>
    </xdr:from>
    <xdr:to>
      <xdr:col>6</xdr:col>
      <xdr:colOff>723900</xdr:colOff>
      <xdr:row>41</xdr:row>
      <xdr:rowOff>152400</xdr:rowOff>
    </xdr:to>
    <xdr:pic>
      <xdr:nvPicPr>
        <xdr:cNvPr id="3487" name="Picture 40">
          <a:extLst>
            <a:ext uri="{FF2B5EF4-FFF2-40B4-BE49-F238E27FC236}">
              <a16:creationId xmlns:a16="http://schemas.microsoft.com/office/drawing/2014/main" id="{6FD4006D-6068-4776-E9DC-39BFED532A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743200"/>
          <a:ext cx="5276850" cy="389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13</xdr:row>
      <xdr:rowOff>152400</xdr:rowOff>
    </xdr:from>
    <xdr:to>
      <xdr:col>6</xdr:col>
      <xdr:colOff>735330</xdr:colOff>
      <xdr:row>17</xdr:row>
      <xdr:rowOff>34875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310835E7-E643-4234-8F7D-74BCA57C0699}"/>
            </a:ext>
          </a:extLst>
        </xdr:cNvPr>
        <xdr:cNvSpPr/>
      </xdr:nvSpPr>
      <xdr:spPr>
        <a:xfrm>
          <a:off x="38100" y="2428875"/>
          <a:ext cx="5267325" cy="530175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800" b="1" strike="noStrike" spc="-1">
              <a:solidFill>
                <a:schemeClr val="tx1">
                  <a:lumMod val="85000"/>
                  <a:lumOff val="15000"/>
                </a:schemeClr>
              </a:solidFill>
              <a:latin typeface="Consolas"/>
              <a:ea typeface="Verdana"/>
            </a:rPr>
            <a:t>Terminal Puerto San Antonio Este </a:t>
          </a:r>
          <a:endParaRPr lang="es-ES" sz="1800" b="0" strike="noStrike" spc="-1">
            <a:solidFill>
              <a:schemeClr val="tx1">
                <a:lumMod val="85000"/>
                <a:lumOff val="15000"/>
              </a:schemeClr>
            </a:solid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T. S. P. Patagonia Norte S.A. Provincia de Río Negro - República Argentina</a:t>
          </a:r>
          <a:endParaRPr lang="es-ES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es-ES" sz="1000" b="0" strike="noStrike" spc="-1">
            <a:latin typeface="Times New Roman"/>
          </a:endParaRPr>
        </a:p>
      </xdr:txBody>
    </xdr:sp>
    <xdr:clientData/>
  </xdr:twoCellAnchor>
  <xdr:twoCellAnchor editAs="oneCell">
    <xdr:from>
      <xdr:col>1</xdr:col>
      <xdr:colOff>617220</xdr:colOff>
      <xdr:row>0</xdr:row>
      <xdr:rowOff>0</xdr:rowOff>
    </xdr:from>
    <xdr:to>
      <xdr:col>5</xdr:col>
      <xdr:colOff>4950</xdr:colOff>
      <xdr:row>9</xdr:row>
      <xdr:rowOff>111240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3A49268F-B3A9-9315-ADB9-8506B3FF36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9700" y="0"/>
          <a:ext cx="2557650" cy="16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32</xdr:row>
      <xdr:rowOff>0</xdr:rowOff>
    </xdr:from>
    <xdr:to>
      <xdr:col>6</xdr:col>
      <xdr:colOff>647700</xdr:colOff>
      <xdr:row>32</xdr:row>
      <xdr:rowOff>0</xdr:rowOff>
    </xdr:to>
    <xdr:sp macro="" textlink="">
      <xdr:nvSpPr>
        <xdr:cNvPr id="4098" name="Text Box 2">
          <a:extLst>
            <a:ext uri="{FF2B5EF4-FFF2-40B4-BE49-F238E27FC236}">
              <a16:creationId xmlns:a16="http://schemas.microsoft.com/office/drawing/2014/main" id="{C9B34920-923C-8B91-FA2C-C8E53D5DC98D}"/>
            </a:ext>
          </a:extLst>
        </xdr:cNvPr>
        <xdr:cNvSpPr txBox="1">
          <a:spLocks noChangeArrowheads="1"/>
        </xdr:cNvSpPr>
      </xdr:nvSpPr>
      <xdr:spPr bwMode="auto">
        <a:xfrm>
          <a:off x="638175" y="5505450"/>
          <a:ext cx="42576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</xdr:col>
      <xdr:colOff>30480</xdr:colOff>
      <xdr:row>0</xdr:row>
      <xdr:rowOff>22861</xdr:rowOff>
    </xdr:from>
    <xdr:to>
      <xdr:col>2</xdr:col>
      <xdr:colOff>170653</xdr:colOff>
      <xdr:row>7</xdr:row>
      <xdr:rowOff>135256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529F820-17C8-46DD-B077-97588B81BA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1960" y="22861"/>
          <a:ext cx="2045173" cy="12954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</xdr:colOff>
      <xdr:row>0</xdr:row>
      <xdr:rowOff>22860</xdr:rowOff>
    </xdr:from>
    <xdr:to>
      <xdr:col>2</xdr:col>
      <xdr:colOff>625948</xdr:colOff>
      <xdr:row>7</xdr:row>
      <xdr:rowOff>140970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90A8A58-356E-4F66-8BA0-1AFE4341CE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72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0</xdr:row>
      <xdr:rowOff>22860</xdr:rowOff>
    </xdr:from>
    <xdr:to>
      <xdr:col>3</xdr:col>
      <xdr:colOff>60163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13F7788-B35C-4264-8F61-3B12F7A486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0</xdr:row>
      <xdr:rowOff>22860</xdr:rowOff>
    </xdr:from>
    <xdr:to>
      <xdr:col>2</xdr:col>
      <xdr:colOff>488788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2EE16A8-5729-43BD-9FBC-5F76F82B27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63</xdr:row>
      <xdr:rowOff>0</xdr:rowOff>
    </xdr:from>
    <xdr:to>
      <xdr:col>4</xdr:col>
      <xdr:colOff>66675</xdr:colOff>
      <xdr:row>63</xdr:row>
      <xdr:rowOff>0</xdr:rowOff>
    </xdr:to>
    <xdr:sp macro="" textlink="">
      <xdr:nvSpPr>
        <xdr:cNvPr id="1030" name="Text Box 6">
          <a:extLst>
            <a:ext uri="{FF2B5EF4-FFF2-40B4-BE49-F238E27FC236}">
              <a16:creationId xmlns:a16="http://schemas.microsoft.com/office/drawing/2014/main" id="{F1162DDE-D893-00FC-785F-DE8C519A444A}"/>
            </a:ext>
          </a:extLst>
        </xdr:cNvPr>
        <xdr:cNvSpPr txBox="1">
          <a:spLocks noChangeArrowheads="1"/>
        </xdr:cNvSpPr>
      </xdr:nvSpPr>
      <xdr:spPr bwMode="auto">
        <a:xfrm>
          <a:off x="742950" y="9067800"/>
          <a:ext cx="20288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0</xdr:colOff>
      <xdr:row>63</xdr:row>
      <xdr:rowOff>0</xdr:rowOff>
    </xdr:from>
    <xdr:to>
      <xdr:col>4</xdr:col>
      <xdr:colOff>0</xdr:colOff>
      <xdr:row>63</xdr:row>
      <xdr:rowOff>0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0180E364-5089-A2E3-6988-ED7E9181E546}"/>
            </a:ext>
          </a:extLst>
        </xdr:cNvPr>
        <xdr:cNvSpPr txBox="1">
          <a:spLocks noChangeArrowheads="1"/>
        </xdr:cNvSpPr>
      </xdr:nvSpPr>
      <xdr:spPr bwMode="auto">
        <a:xfrm>
          <a:off x="857250" y="4695825"/>
          <a:ext cx="42005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114300</xdr:colOff>
      <xdr:row>65</xdr:row>
      <xdr:rowOff>0</xdr:rowOff>
    </xdr:from>
    <xdr:to>
      <xdr:col>7</xdr:col>
      <xdr:colOff>66675</xdr:colOff>
      <xdr:row>65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BBF79BC4-1E2E-2D78-5814-FECCD636C93D}"/>
            </a:ext>
          </a:extLst>
        </xdr:cNvPr>
        <xdr:cNvSpPr txBox="1">
          <a:spLocks noChangeArrowheads="1"/>
        </xdr:cNvSpPr>
      </xdr:nvSpPr>
      <xdr:spPr bwMode="auto">
        <a:xfrm>
          <a:off x="857250" y="7286625"/>
          <a:ext cx="42005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0</xdr:col>
      <xdr:colOff>22860</xdr:colOff>
      <xdr:row>0</xdr:row>
      <xdr:rowOff>22860</xdr:rowOff>
    </xdr:from>
    <xdr:to>
      <xdr:col>2</xdr:col>
      <xdr:colOff>498313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C0D2778-F610-4913-BDB7-791BDA7E1B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22860</xdr:rowOff>
    </xdr:from>
    <xdr:to>
      <xdr:col>2</xdr:col>
      <xdr:colOff>384013</xdr:colOff>
      <xdr:row>7</xdr:row>
      <xdr:rowOff>135255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BC15521-6FF4-4CDC-A618-B68EB4A7F5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1C7F357-CD2B-4EFA-B814-E3FA6B2268C0}" name="Tabla4" displayName="Tabla4" ref="A12:F32" totalsRowShown="0" headerRowDxfId="28" headerRowBorderDxfId="27">
  <tableColumns count="6">
    <tableColumn id="1" xr3:uid="{D2EC01D9-DFD6-492B-A769-46298D271B3E}" name="N°"/>
    <tableColumn id="2" xr3:uid="{AA58ECCA-0A44-4BB4-B458-E35253BC3DAE}" name="BUQUE"/>
    <tableColumn id="3" xr3:uid="{13AB0706-96B4-462E-8515-600BDB140183}" name="FECHA"/>
    <tableColumn id="4" xr3:uid="{1FE19846-5403-46AF-9AAA-86CEDFD89539}" name="PALLETS"/>
    <tableColumn id="5" xr3:uid="{6342125D-8153-43EE-A639-529047C93858}" name="BULTOS"/>
    <tableColumn id="6" xr3:uid="{C20E2D36-3BD5-4417-A205-43160BF72357}" name="TONELADAS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283C12C-AA64-4389-BAE6-DB4F75C03EDD}" name="Tabla3" displayName="Tabla3" ref="B12:F15" totalsRowShown="0" headerRowDxfId="26" headerRowBorderDxfId="25" tableBorderDxfId="24">
  <tableColumns count="5">
    <tableColumn id="1" xr3:uid="{880D3E87-2459-40ED-B98C-3B32D3DC1C8F}" name="AGENTE"/>
    <tableColumn id="2" xr3:uid="{23270B6C-EB88-4D04-98DD-6713E8AAA3E2}" name="PALLETS"/>
    <tableColumn id="3" xr3:uid="{D24E0A32-0371-46EF-B2AA-D142A5DC7FD8}" name="BULTOS"/>
    <tableColumn id="4" xr3:uid="{8A598FD6-E1DC-40F4-A0BE-3DAAD48637A2}" name="TONELADAS"/>
    <tableColumn id="5" xr3:uid="{FBD40376-DBA2-4D34-812E-2563F9D8ADCB}" name="% Distr.">
      <calculatedColumnFormula>+E13/$E$15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E0EC4D7-C717-464A-9F5F-DD87A7B188BC}" name="Tabla1" displayName="Tabla1" ref="B12:F78" totalsRowShown="0" headerRowDxfId="23" headerRowBorderDxfId="22" tableBorderDxfId="21">
  <tableColumns count="5">
    <tableColumn id="1" xr3:uid="{0A7B0318-26DF-4DAF-824F-917FBD8E30D3}" name="EXPORTADOR"/>
    <tableColumn id="2" xr3:uid="{8A3B8566-6E4F-475B-AAF9-F49ABBD5430B}" name="PALLETS"/>
    <tableColumn id="3" xr3:uid="{71EAC110-0C52-475C-8C6B-7E8911BF1EB2}" name="BULTOS"/>
    <tableColumn id="4" xr3:uid="{8B6B3154-244B-4530-85AE-A93E46876973}" name="TONELADAS"/>
    <tableColumn id="5" xr3:uid="{ABEFDD89-F8CB-4C2D-BFDC-7285B2469451}" name="% Distr.">
      <calculatedColumnFormula>+E13/$E$78</calculatedColumnFormula>
    </tableColumn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9A23D71-C9B7-4DE4-A3D1-368A085FEDEE}" name="Tabla5" displayName="Tabla5" ref="B12:F49" totalsRowShown="0" headerRowDxfId="20" headerRowBorderDxfId="19" tableBorderDxfId="18">
  <tableColumns count="5">
    <tableColumn id="1" xr3:uid="{A6C5EFE3-C944-4574-B245-8DB83DE3F132}" name="EXPORTADOR"/>
    <tableColumn id="2" xr3:uid="{CA5993C2-E925-4690-9C86-FCA234C4A197}" name="PALLETS"/>
    <tableColumn id="3" xr3:uid="{BFCB2325-084F-4905-94E0-363EC2AB6D9A}" name="BULTOS"/>
    <tableColumn id="4" xr3:uid="{01F0D222-72D5-4F48-ABBC-128F820E0D33}" name="TONELADAS"/>
    <tableColumn id="5" xr3:uid="{CDF0CC2D-676E-487F-B51F-92E042C1D527}" name="% Distr.">
      <calculatedColumnFormula>+E13/$E$49</calculatedColumnFormula>
    </tableColumn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ACB32701-426F-47F8-8B5C-ABDC49FED3FB}" name="Tabla6" displayName="Tabla6" ref="A13:H28" totalsRowShown="0" headerRowDxfId="17" headerRowBorderDxfId="16" tableBorderDxfId="15">
  <tableColumns count="8">
    <tableColumn id="1" xr3:uid="{F9990F22-7EA9-4C83-9769-23B1E38C36E7}" name="ESPECIE"/>
    <tableColumn id="2" xr3:uid="{28037506-5C7D-46BF-AE28-B077F7A064D4}" name="PALL"/>
    <tableColumn id="3" xr3:uid="{1E4C4845-E0FA-4B01-AD79-5F1DF2541764}" name="BULT"/>
    <tableColumn id="4" xr3:uid="{E1368395-671D-4B13-9F74-733CE11BA07D}" name="TONS"/>
    <tableColumn id="5" xr3:uid="{1082A961-BBB3-49FD-A472-12BB73B26602}" name="PALLETS"/>
    <tableColumn id="6" xr3:uid="{F3C174A4-B077-4702-802B-A6456CD2FA41}" name="BULTOS"/>
    <tableColumn id="7" xr3:uid="{7AFFA048-0081-444F-B63C-1CBA44D9C0D9}" name="TONELADAS"/>
    <tableColumn id="8" xr3:uid="{8659347C-DFF5-49FA-8B55-9E44C4D149FC}" name="% Var">
      <calculatedColumnFormula>+(G14-D14)/D14</calculatedColumnFormula>
    </tableColumn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DA1572DA-19D1-49DE-9436-9704D1C83A9B}" name="Tabla7" displayName="Tabla7" ref="A32:H65" totalsRowShown="0" headerRowDxfId="14" headerRowBorderDxfId="13" tableBorderDxfId="12">
  <tableColumns count="8">
    <tableColumn id="1" xr3:uid="{9EC7478F-1657-445E-AEDF-4A7FC728DD51}" name="DESTINO"/>
    <tableColumn id="2" xr3:uid="{143D0E3D-D95C-4546-ACEB-8D246AB6AE76}" name="PALL"/>
    <tableColumn id="3" xr3:uid="{7DFAAC8B-A5F2-4258-831A-0A79237630BA}" name="BULT"/>
    <tableColumn id="4" xr3:uid="{9D59535D-459F-48E1-8839-7C80F125AA7D}" name="TONS"/>
    <tableColumn id="5" xr3:uid="{907FFE7B-80EB-4DAD-B1CD-01D89783A44F}" name="PALLETS"/>
    <tableColumn id="6" xr3:uid="{48020BF8-8646-4179-9CBB-3AE47DF97743}" name="BULTOS"/>
    <tableColumn id="7" xr3:uid="{1DBC8F00-A5A5-4542-B0EF-F7193D76E754}" name="TONELADAS"/>
    <tableColumn id="8" xr3:uid="{86CF3CC0-00A9-476D-9995-69D5C21C3898}" name="% Var">
      <calculatedColumnFormula>+(G33-D33)/D33</calculatedColumnFormula>
    </tableColumn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1E57179C-E11C-4134-9E8D-ADD5BAC4BB80}" name="Tabla8" displayName="Tabla8" ref="A13:I81" totalsRowShown="0" headerRowDxfId="11" headerRowBorderDxfId="10" tableBorderDxfId="9">
  <tableColumns count="9">
    <tableColumn id="1" xr3:uid="{5D5C9B32-CC7C-42CB-B148-6A540FA8224F}" name="DESTINO" dataDxfId="8"/>
    <tableColumn id="2" xr3:uid="{34F784EA-D59F-4152-A0F3-14FFF3586B99}" name="ESPECIE" dataDxfId="7"/>
    <tableColumn id="3" xr3:uid="{05704FBE-D1E3-4B4F-A1B0-B5A1B289291A}" name="PALL" dataDxfId="6" dataCellStyle="Millares"/>
    <tableColumn id="4" xr3:uid="{33D767CB-282C-43B0-B411-17E301E590FA}" name="BULT" dataDxfId="5" dataCellStyle="Millares"/>
    <tableColumn id="5" xr3:uid="{1240987F-48F3-4E84-B003-8C8416CE588D}" name="TONS" dataDxfId="4" dataCellStyle="Millares"/>
    <tableColumn id="6" xr3:uid="{DEDC19FD-0F3C-4DA8-AB8E-BADAED50D104}" name="PALLETS" dataDxfId="3" dataCellStyle="Millares"/>
    <tableColumn id="7" xr3:uid="{511A1832-1905-47C7-ABDD-63C9EBE388F2}" name="BULTOS" dataDxfId="2" dataCellStyle="Millares"/>
    <tableColumn id="8" xr3:uid="{74D2C20B-01E3-46DC-BA5B-8CCFDC824C9C}" name="TONELADAS" dataDxfId="1" dataCellStyle="Millares"/>
    <tableColumn id="9" xr3:uid="{E58DF92A-F187-47EE-8E34-77F5FB532B4A}" name="% Variación" dataDxfId="0" dataCellStyle="Porcentaje">
      <calculatedColumnFormula>+(H14-E14)/E14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G58"/>
  <sheetViews>
    <sheetView showGridLines="0" tabSelected="1" zoomScaleNormal="100" zoomScaleSheetLayoutView="100" workbookViewId="0">
      <selection activeCell="G2" sqref="G2"/>
    </sheetView>
  </sheetViews>
  <sheetFormatPr baseColWidth="10" defaultColWidth="11.42578125" defaultRowHeight="12.75" x14ac:dyDescent="0.2"/>
  <sheetData>
    <row r="1" spans="1:7" x14ac:dyDescent="0.2">
      <c r="A1" s="4"/>
      <c r="B1" s="4"/>
      <c r="C1" s="4"/>
      <c r="D1" s="4"/>
      <c r="E1" s="4"/>
      <c r="F1" s="4"/>
      <c r="G1" s="4"/>
    </row>
    <row r="2" spans="1:7" x14ac:dyDescent="0.2">
      <c r="A2" s="4"/>
      <c r="B2" s="4"/>
      <c r="C2" s="4"/>
      <c r="D2" s="4"/>
      <c r="E2" s="4"/>
      <c r="F2" s="4"/>
      <c r="G2" s="4"/>
    </row>
    <row r="3" spans="1:7" x14ac:dyDescent="0.2">
      <c r="A3" s="4"/>
      <c r="B3" s="4"/>
      <c r="C3" s="4"/>
      <c r="D3" s="4"/>
      <c r="E3" s="4"/>
      <c r="F3" s="4"/>
      <c r="G3" s="4"/>
    </row>
    <row r="4" spans="1:7" x14ac:dyDescent="0.2">
      <c r="A4" s="4"/>
      <c r="B4" s="4"/>
      <c r="C4" s="4"/>
      <c r="D4" s="4"/>
      <c r="E4" s="4"/>
      <c r="F4" s="4"/>
      <c r="G4" s="4"/>
    </row>
    <row r="5" spans="1:7" x14ac:dyDescent="0.2">
      <c r="A5" s="4"/>
      <c r="B5" s="4"/>
      <c r="C5" s="4"/>
      <c r="D5" s="4"/>
      <c r="E5" s="4"/>
      <c r="F5" s="4"/>
      <c r="G5" s="4"/>
    </row>
    <row r="6" spans="1:7" x14ac:dyDescent="0.2">
      <c r="A6" s="4"/>
      <c r="B6" s="4"/>
      <c r="C6" s="4"/>
      <c r="D6" s="4"/>
      <c r="E6" s="4"/>
      <c r="F6" s="4"/>
      <c r="G6" s="4"/>
    </row>
    <row r="7" spans="1:7" x14ac:dyDescent="0.2">
      <c r="A7" s="4"/>
      <c r="B7" s="4"/>
      <c r="C7" s="4"/>
      <c r="D7" s="4"/>
      <c r="E7" s="4"/>
      <c r="F7" s="4"/>
      <c r="G7" s="4"/>
    </row>
    <row r="8" spans="1:7" x14ac:dyDescent="0.2">
      <c r="A8" s="4"/>
      <c r="B8" s="4"/>
      <c r="C8" s="4"/>
      <c r="D8" s="4"/>
      <c r="E8" s="4"/>
      <c r="F8" s="4"/>
      <c r="G8" s="4"/>
    </row>
    <row r="9" spans="1:7" x14ac:dyDescent="0.2">
      <c r="A9" s="4"/>
      <c r="B9" s="4"/>
      <c r="C9" s="4"/>
      <c r="D9" s="4"/>
      <c r="E9" s="4"/>
      <c r="F9" s="4"/>
      <c r="G9" s="4"/>
    </row>
    <row r="10" spans="1:7" x14ac:dyDescent="0.2">
      <c r="A10" s="4"/>
      <c r="B10" s="4"/>
      <c r="C10" s="4"/>
      <c r="D10" s="4"/>
      <c r="E10" s="4"/>
      <c r="F10" s="4"/>
      <c r="G10" s="4"/>
    </row>
    <row r="11" spans="1:7" ht="26.25" x14ac:dyDescent="0.4">
      <c r="A11" s="91" t="s">
        <v>0</v>
      </c>
      <c r="B11" s="91"/>
      <c r="C11" s="91"/>
      <c r="D11" s="91"/>
      <c r="E11" s="91"/>
      <c r="F11" s="91"/>
      <c r="G11" s="91"/>
    </row>
    <row r="12" spans="1:7" x14ac:dyDescent="0.2">
      <c r="A12" s="4"/>
      <c r="B12" s="4"/>
      <c r="C12" s="4"/>
      <c r="D12" s="4"/>
      <c r="E12" s="4"/>
      <c r="F12" s="4"/>
      <c r="G12" s="4"/>
    </row>
    <row r="13" spans="1:7" ht="15.75" x14ac:dyDescent="0.25">
      <c r="A13" s="4"/>
      <c r="C13" s="88" t="s">
        <v>154</v>
      </c>
      <c r="D13" s="89"/>
      <c r="E13" s="89"/>
      <c r="F13" s="4"/>
      <c r="G13" s="4"/>
    </row>
    <row r="14" spans="1:7" x14ac:dyDescent="0.2">
      <c r="A14" s="4"/>
      <c r="B14" s="4"/>
      <c r="C14" s="4"/>
      <c r="D14" s="4"/>
      <c r="E14" s="4"/>
      <c r="F14" s="4"/>
      <c r="G14" s="4"/>
    </row>
    <row r="15" spans="1:7" x14ac:dyDescent="0.2">
      <c r="A15" s="4"/>
      <c r="B15" s="4"/>
      <c r="C15" s="4"/>
      <c r="D15" s="4"/>
      <c r="E15" s="4"/>
      <c r="F15" s="4"/>
      <c r="G15" s="4"/>
    </row>
    <row r="16" spans="1:7" x14ac:dyDescent="0.2">
      <c r="A16" s="4"/>
      <c r="B16" s="4"/>
      <c r="C16" s="4"/>
      <c r="D16" s="4"/>
      <c r="E16" s="4"/>
      <c r="F16" s="4"/>
      <c r="G16" s="4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x14ac:dyDescent="0.2">
      <c r="A18" s="4"/>
      <c r="B18" s="4"/>
      <c r="C18" s="4"/>
      <c r="D18" s="4"/>
      <c r="E18" s="4"/>
      <c r="F18" s="4"/>
      <c r="G18" s="4"/>
    </row>
    <row r="19" spans="1:7" x14ac:dyDescent="0.2">
      <c r="A19" s="4"/>
      <c r="B19" s="4"/>
      <c r="C19" s="4"/>
      <c r="D19" s="4"/>
      <c r="E19" s="4"/>
      <c r="F19" s="4"/>
      <c r="G19" s="4"/>
    </row>
    <row r="20" spans="1:7" x14ac:dyDescent="0.2">
      <c r="A20" s="4"/>
      <c r="B20" s="4"/>
      <c r="C20" s="4"/>
      <c r="D20" s="4"/>
      <c r="E20" s="4"/>
      <c r="F20" s="4"/>
      <c r="G20" s="4"/>
    </row>
    <row r="21" spans="1:7" x14ac:dyDescent="0.2">
      <c r="A21" s="4"/>
      <c r="B21" s="4"/>
      <c r="C21" s="4"/>
      <c r="D21" s="4"/>
      <c r="E21" s="4"/>
      <c r="F21" s="4"/>
      <c r="G21" s="4"/>
    </row>
    <row r="22" spans="1:7" x14ac:dyDescent="0.2">
      <c r="A22" s="4"/>
      <c r="B22" s="4"/>
      <c r="C22" s="4"/>
      <c r="D22" s="4"/>
      <c r="E22" s="4"/>
      <c r="F22" s="4"/>
      <c r="G22" s="4"/>
    </row>
    <row r="23" spans="1:7" x14ac:dyDescent="0.2">
      <c r="A23" s="4"/>
      <c r="B23" s="4"/>
      <c r="C23" s="4"/>
      <c r="D23" s="4"/>
      <c r="E23" s="4"/>
      <c r="F23" s="4"/>
      <c r="G23" s="4"/>
    </row>
    <row r="24" spans="1:7" x14ac:dyDescent="0.2">
      <c r="A24" s="4"/>
      <c r="B24" s="4"/>
      <c r="C24" s="4"/>
      <c r="D24" s="4"/>
      <c r="E24" s="4"/>
      <c r="F24" s="4"/>
      <c r="G24" s="4"/>
    </row>
    <row r="25" spans="1:7" x14ac:dyDescent="0.2">
      <c r="A25" s="4"/>
      <c r="B25" s="4"/>
      <c r="C25" s="4"/>
      <c r="D25" s="4"/>
      <c r="E25" s="4"/>
      <c r="F25" s="4"/>
      <c r="G25" s="4"/>
    </row>
    <row r="26" spans="1:7" x14ac:dyDescent="0.2">
      <c r="A26" s="4"/>
      <c r="B26" s="4"/>
      <c r="C26" s="4"/>
      <c r="D26" s="4"/>
      <c r="E26" s="4"/>
      <c r="F26" s="4"/>
      <c r="G26" s="4"/>
    </row>
    <row r="27" spans="1:7" x14ac:dyDescent="0.2">
      <c r="A27" s="4"/>
      <c r="B27" s="4"/>
      <c r="C27" s="4"/>
      <c r="D27" s="4"/>
      <c r="E27" s="4"/>
      <c r="F27" s="4"/>
      <c r="G27" s="4"/>
    </row>
    <row r="28" spans="1:7" x14ac:dyDescent="0.2">
      <c r="A28" s="4"/>
      <c r="B28" s="4"/>
      <c r="C28" s="4"/>
      <c r="D28" s="4"/>
      <c r="E28" s="4"/>
      <c r="F28" s="4"/>
      <c r="G28" s="4"/>
    </row>
    <row r="29" spans="1:7" x14ac:dyDescent="0.2">
      <c r="A29" s="4"/>
      <c r="B29" s="4"/>
      <c r="C29" s="4"/>
      <c r="D29" s="4"/>
      <c r="E29" s="4"/>
      <c r="F29" s="4"/>
      <c r="G29" s="4"/>
    </row>
    <row r="30" spans="1:7" x14ac:dyDescent="0.2">
      <c r="A30" s="4"/>
      <c r="B30" s="4"/>
      <c r="C30" s="4"/>
      <c r="D30" s="4"/>
      <c r="E30" s="4"/>
      <c r="F30" s="4"/>
      <c r="G30" s="4"/>
    </row>
    <row r="31" spans="1:7" x14ac:dyDescent="0.2">
      <c r="A31" s="4"/>
      <c r="B31" s="4"/>
      <c r="C31" s="4"/>
      <c r="D31" s="4"/>
      <c r="E31" s="4"/>
      <c r="F31" s="4"/>
      <c r="G31" s="4"/>
    </row>
    <row r="32" spans="1:7" x14ac:dyDescent="0.2">
      <c r="A32" s="4"/>
      <c r="B32" s="4"/>
      <c r="C32" s="4"/>
      <c r="D32" s="4"/>
      <c r="E32" s="4"/>
      <c r="F32" s="4"/>
      <c r="G32" s="4"/>
    </row>
    <row r="33" spans="1:7" x14ac:dyDescent="0.2">
      <c r="A33" s="4"/>
      <c r="B33" s="4"/>
      <c r="C33" s="4"/>
      <c r="D33" s="4"/>
      <c r="E33" s="4"/>
      <c r="F33" s="4"/>
      <c r="G33" s="4"/>
    </row>
    <row r="34" spans="1:7" x14ac:dyDescent="0.2">
      <c r="A34" s="4"/>
      <c r="B34" s="4"/>
      <c r="C34" s="4"/>
      <c r="D34" s="4"/>
      <c r="E34" s="4"/>
      <c r="F34" s="4"/>
      <c r="G34" s="4"/>
    </row>
    <row r="35" spans="1:7" x14ac:dyDescent="0.2">
      <c r="A35" s="4"/>
      <c r="B35" s="4"/>
      <c r="C35" s="4"/>
      <c r="D35" s="4"/>
      <c r="E35" s="4"/>
      <c r="F35" s="4"/>
      <c r="G35" s="4"/>
    </row>
    <row r="36" spans="1:7" x14ac:dyDescent="0.2">
      <c r="A36" s="4"/>
      <c r="B36" s="4"/>
      <c r="C36" s="4"/>
      <c r="D36" s="4"/>
      <c r="E36" s="4"/>
      <c r="F36" s="4"/>
      <c r="G36" s="4"/>
    </row>
    <row r="37" spans="1:7" x14ac:dyDescent="0.2">
      <c r="A37" s="4"/>
      <c r="B37" s="4"/>
      <c r="C37" s="4"/>
      <c r="D37" s="4"/>
      <c r="E37" s="4"/>
      <c r="F37" s="4"/>
      <c r="G37" s="4"/>
    </row>
    <row r="38" spans="1:7" x14ac:dyDescent="0.2">
      <c r="A38" s="4"/>
      <c r="B38" s="4"/>
      <c r="C38" s="4"/>
      <c r="D38" s="4"/>
      <c r="E38" s="4"/>
      <c r="F38" s="4"/>
      <c r="G38" s="4"/>
    </row>
    <row r="39" spans="1:7" x14ac:dyDescent="0.2">
      <c r="A39" s="4"/>
      <c r="B39" s="4"/>
      <c r="C39" s="4"/>
      <c r="D39" s="4"/>
      <c r="E39" s="4"/>
      <c r="F39" s="4"/>
      <c r="G39" s="4"/>
    </row>
    <row r="40" spans="1:7" x14ac:dyDescent="0.2">
      <c r="A40" s="4"/>
      <c r="B40" s="4"/>
      <c r="C40" s="4"/>
      <c r="D40" s="4"/>
      <c r="E40" s="4"/>
      <c r="F40" s="4"/>
      <c r="G40" s="4"/>
    </row>
    <row r="41" spans="1:7" x14ac:dyDescent="0.2">
      <c r="A41" s="4"/>
      <c r="B41" s="4"/>
      <c r="C41" s="4"/>
      <c r="D41" s="4"/>
      <c r="E41" s="4"/>
      <c r="F41" s="4"/>
      <c r="G41" s="4"/>
    </row>
    <row r="42" spans="1:7" x14ac:dyDescent="0.2">
      <c r="A42" s="4"/>
      <c r="B42" s="4"/>
      <c r="C42" s="4"/>
      <c r="D42" s="4"/>
      <c r="E42" s="4"/>
      <c r="F42" s="4"/>
      <c r="G42" s="4"/>
    </row>
    <row r="43" spans="1:7" ht="12.75" customHeight="1" x14ac:dyDescent="0.2">
      <c r="A43" s="4"/>
      <c r="B43" s="4"/>
      <c r="C43" s="90" t="s">
        <v>1</v>
      </c>
      <c r="D43" s="90"/>
      <c r="E43" s="90"/>
      <c r="F43" s="4"/>
      <c r="G43" s="4"/>
    </row>
    <row r="44" spans="1:7" ht="12.75" customHeight="1" x14ac:dyDescent="0.2">
      <c r="A44" s="4"/>
      <c r="B44" s="4"/>
      <c r="C44" s="90"/>
      <c r="D44" s="90"/>
      <c r="E44" s="90"/>
      <c r="F44" s="4"/>
      <c r="G44" s="4"/>
    </row>
    <row r="45" spans="1:7" x14ac:dyDescent="0.2">
      <c r="A45" s="4"/>
      <c r="B45" s="4"/>
      <c r="C45" s="4"/>
      <c r="D45" s="4"/>
      <c r="E45" s="4"/>
      <c r="F45" s="4"/>
      <c r="G45" s="4"/>
    </row>
    <row r="46" spans="1:7" x14ac:dyDescent="0.2">
      <c r="A46" s="4"/>
      <c r="B46" s="4"/>
      <c r="C46" s="4"/>
      <c r="D46" s="4"/>
      <c r="E46" s="4"/>
      <c r="F46" s="4"/>
      <c r="G46" s="4"/>
    </row>
    <row r="47" spans="1:7" x14ac:dyDescent="0.2">
      <c r="A47" s="4"/>
      <c r="B47" s="4"/>
      <c r="C47" s="4"/>
      <c r="D47" s="4"/>
      <c r="E47" s="4"/>
      <c r="F47" s="4"/>
      <c r="G47" s="4"/>
    </row>
    <row r="48" spans="1:7" x14ac:dyDescent="0.2">
      <c r="A48" s="4"/>
      <c r="B48" s="4"/>
      <c r="C48" s="4"/>
      <c r="D48" s="4"/>
      <c r="E48" s="4"/>
      <c r="F48" s="4"/>
      <c r="G48" s="4"/>
    </row>
    <row r="49" spans="1:7" x14ac:dyDescent="0.2">
      <c r="A49" s="4"/>
      <c r="B49" s="4"/>
      <c r="C49" s="4"/>
      <c r="D49" s="4"/>
      <c r="E49" s="4"/>
      <c r="F49" s="4"/>
      <c r="G49" s="4"/>
    </row>
    <row r="50" spans="1:7" x14ac:dyDescent="0.2">
      <c r="A50" s="4"/>
      <c r="B50" s="4"/>
      <c r="C50" s="4"/>
      <c r="D50" s="4"/>
      <c r="E50" s="4"/>
      <c r="F50" s="4"/>
      <c r="G50" s="4"/>
    </row>
    <row r="51" spans="1:7" x14ac:dyDescent="0.2">
      <c r="A51" s="4"/>
      <c r="B51" s="4"/>
      <c r="C51" s="4"/>
      <c r="D51" s="4"/>
      <c r="E51" s="4"/>
      <c r="F51" s="4"/>
      <c r="G51" s="4"/>
    </row>
    <row r="52" spans="1:7" x14ac:dyDescent="0.2">
      <c r="A52" s="4"/>
      <c r="B52" s="4"/>
      <c r="C52" s="4"/>
      <c r="D52" s="4"/>
      <c r="E52" s="4"/>
      <c r="F52" s="4"/>
      <c r="G52" s="4"/>
    </row>
    <row r="53" spans="1:7" x14ac:dyDescent="0.2">
      <c r="A53" s="4"/>
      <c r="B53" s="4"/>
      <c r="C53" s="4"/>
      <c r="D53" s="4"/>
      <c r="E53" s="4"/>
      <c r="F53" s="4"/>
      <c r="G53" s="4"/>
    </row>
    <row r="54" spans="1:7" x14ac:dyDescent="0.2">
      <c r="A54" s="4"/>
      <c r="B54" s="4"/>
      <c r="C54" s="4"/>
      <c r="D54" s="4"/>
      <c r="E54" s="4"/>
      <c r="F54" s="4"/>
      <c r="G54" s="4"/>
    </row>
    <row r="55" spans="1:7" x14ac:dyDescent="0.2">
      <c r="A55" s="4"/>
      <c r="B55" s="4"/>
      <c r="C55" s="4"/>
      <c r="D55" s="4"/>
      <c r="E55" s="4"/>
      <c r="F55" s="4"/>
      <c r="G55" s="4"/>
    </row>
    <row r="56" spans="1:7" x14ac:dyDescent="0.2">
      <c r="A56" s="4"/>
      <c r="B56" s="4"/>
      <c r="C56" s="4"/>
      <c r="D56" s="4"/>
      <c r="E56" s="4"/>
      <c r="F56" s="4"/>
      <c r="G56" s="4"/>
    </row>
    <row r="57" spans="1:7" x14ac:dyDescent="0.2">
      <c r="A57" s="4"/>
      <c r="B57" s="4"/>
      <c r="C57" s="4"/>
      <c r="D57" s="4"/>
      <c r="E57" s="4"/>
      <c r="F57" s="4"/>
      <c r="G57" s="4"/>
    </row>
    <row r="58" spans="1:7" x14ac:dyDescent="0.2">
      <c r="A58" s="4"/>
      <c r="B58" s="4"/>
      <c r="C58" s="4"/>
      <c r="D58" s="4"/>
      <c r="E58" s="4"/>
      <c r="F58" s="4"/>
      <c r="G58" s="4"/>
    </row>
  </sheetData>
  <mergeCells count="3">
    <mergeCell ref="C13:E13"/>
    <mergeCell ref="C43:E44"/>
    <mergeCell ref="A11:G11"/>
  </mergeCells>
  <phoneticPr fontId="0" type="noConversion"/>
  <pageMargins left="0.7" right="0.7" top="0.75" bottom="0.75" header="0.3" footer="0.3"/>
  <pageSetup paperSize="9" fitToHeight="0" orientation="portrait" horizontalDpi="300" verticalDpi="300" r:id="rId1"/>
  <headerFooter alignWithMargins="0">
    <oddFooter>&amp;C&amp;8Form.1034 - 22/11/00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9:G37"/>
  <sheetViews>
    <sheetView showGridLines="0" zoomScaleNormal="100" zoomScaleSheetLayoutView="100" workbookViewId="0">
      <selection activeCell="G15" sqref="G15"/>
    </sheetView>
  </sheetViews>
  <sheetFormatPr baseColWidth="10" defaultColWidth="11.42578125" defaultRowHeight="12.75" x14ac:dyDescent="0.2"/>
  <cols>
    <col min="1" max="1" width="6" customWidth="1"/>
    <col min="2" max="2" width="27.7109375" customWidth="1"/>
    <col min="3" max="3" width="11.7109375" customWidth="1"/>
    <col min="4" max="4" width="10.140625" customWidth="1"/>
    <col min="5" max="5" width="11.7109375" customWidth="1"/>
    <col min="6" max="6" width="12.140625" customWidth="1"/>
  </cols>
  <sheetData>
    <row r="9" spans="1:6" ht="20.100000000000001" customHeight="1" x14ac:dyDescent="0.2">
      <c r="A9" s="92" t="s">
        <v>2</v>
      </c>
      <c r="B9" s="92"/>
      <c r="C9" s="92"/>
      <c r="D9" s="92"/>
      <c r="E9" s="92"/>
      <c r="F9" s="92"/>
    </row>
    <row r="10" spans="1:6" s="3" customFormat="1" ht="11.25" x14ac:dyDescent="0.2">
      <c r="A10" s="17"/>
      <c r="B10" s="18"/>
      <c r="C10" s="18"/>
      <c r="D10" s="18"/>
      <c r="E10" s="21"/>
      <c r="F10" s="22" t="str">
        <f>+Principal!C13</f>
        <v>datos al 30/04/2024</v>
      </c>
    </row>
    <row r="11" spans="1:6" ht="15" x14ac:dyDescent="0.25">
      <c r="A11" s="66"/>
      <c r="B11" s="67"/>
      <c r="C11" s="67"/>
      <c r="D11" s="67"/>
      <c r="E11" s="68"/>
      <c r="F11" s="69"/>
    </row>
    <row r="12" spans="1:6" ht="16.5" customHeight="1" x14ac:dyDescent="0.2">
      <c r="A12" s="25" t="s">
        <v>3</v>
      </c>
      <c r="B12" s="24" t="s">
        <v>4</v>
      </c>
      <c r="C12" s="25" t="s">
        <v>5</v>
      </c>
      <c r="D12" s="25" t="s">
        <v>6</v>
      </c>
      <c r="E12" s="25" t="s">
        <v>7</v>
      </c>
      <c r="F12" s="25" t="s">
        <v>8</v>
      </c>
    </row>
    <row r="13" spans="1:6" ht="16.5" customHeight="1" x14ac:dyDescent="0.2">
      <c r="A13" s="83">
        <v>1</v>
      </c>
      <c r="B13" s="84" t="s">
        <v>9</v>
      </c>
      <c r="C13" s="85">
        <v>45326</v>
      </c>
      <c r="D13" s="78">
        <v>3779</v>
      </c>
      <c r="E13" s="78">
        <v>290901</v>
      </c>
      <c r="F13" s="78">
        <v>4653</v>
      </c>
    </row>
    <row r="14" spans="1:6" ht="16.5" customHeight="1" x14ac:dyDescent="0.2">
      <c r="A14" s="83">
        <v>2</v>
      </c>
      <c r="B14" s="84" t="s">
        <v>10</v>
      </c>
      <c r="C14" s="85">
        <v>45332</v>
      </c>
      <c r="D14" s="78">
        <v>4561</v>
      </c>
      <c r="E14" s="78">
        <v>357244</v>
      </c>
      <c r="F14" s="78">
        <v>5155</v>
      </c>
    </row>
    <row r="15" spans="1:6" ht="16.5" customHeight="1" x14ac:dyDescent="0.2">
      <c r="A15" s="83">
        <v>3</v>
      </c>
      <c r="B15" s="84" t="s">
        <v>11</v>
      </c>
      <c r="C15" s="85">
        <v>45333</v>
      </c>
      <c r="D15" s="78">
        <v>3557</v>
      </c>
      <c r="E15" s="78">
        <v>276295</v>
      </c>
      <c r="F15" s="78">
        <v>4362</v>
      </c>
    </row>
    <row r="16" spans="1:6" ht="16.5" customHeight="1" x14ac:dyDescent="0.2">
      <c r="A16" s="83">
        <v>4</v>
      </c>
      <c r="B16" s="84" t="s">
        <v>12</v>
      </c>
      <c r="C16" s="85">
        <v>45340</v>
      </c>
      <c r="D16" s="78">
        <v>4340</v>
      </c>
      <c r="E16" s="78">
        <v>337115</v>
      </c>
      <c r="F16" s="78">
        <v>5316</v>
      </c>
    </row>
    <row r="17" spans="1:7" ht="16.5" customHeight="1" x14ac:dyDescent="0.2">
      <c r="A17" s="83">
        <v>5</v>
      </c>
      <c r="B17" s="84" t="s">
        <v>13</v>
      </c>
      <c r="C17" s="85">
        <v>45347</v>
      </c>
      <c r="D17" s="78">
        <v>5057</v>
      </c>
      <c r="E17" s="78">
        <v>396585</v>
      </c>
      <c r="F17" s="78">
        <v>6211</v>
      </c>
    </row>
    <row r="18" spans="1:7" ht="16.5" customHeight="1" x14ac:dyDescent="0.2">
      <c r="A18" s="83">
        <v>6</v>
      </c>
      <c r="B18" s="84" t="s">
        <v>14</v>
      </c>
      <c r="C18" s="85">
        <v>45350</v>
      </c>
      <c r="D18" s="78">
        <v>5130</v>
      </c>
      <c r="E18" s="78">
        <v>439913</v>
      </c>
      <c r="F18" s="78">
        <v>5842</v>
      </c>
    </row>
    <row r="19" spans="1:7" ht="16.5" customHeight="1" x14ac:dyDescent="0.2">
      <c r="A19" s="83">
        <v>7</v>
      </c>
      <c r="B19" s="84" t="s">
        <v>118</v>
      </c>
      <c r="C19" s="85">
        <v>45353</v>
      </c>
      <c r="D19" s="78">
        <v>5957</v>
      </c>
      <c r="E19" s="78">
        <v>450464</v>
      </c>
      <c r="F19" s="78">
        <v>7275</v>
      </c>
    </row>
    <row r="20" spans="1:7" ht="16.5" customHeight="1" x14ac:dyDescent="0.2">
      <c r="A20" s="83">
        <v>8</v>
      </c>
      <c r="B20" s="84" t="s">
        <v>119</v>
      </c>
      <c r="C20" s="85">
        <v>45361</v>
      </c>
      <c r="D20" s="78">
        <v>6542</v>
      </c>
      <c r="E20" s="78">
        <v>511714</v>
      </c>
      <c r="F20" s="78">
        <v>7960</v>
      </c>
    </row>
    <row r="21" spans="1:7" ht="16.5" customHeight="1" x14ac:dyDescent="0.2">
      <c r="A21" s="83">
        <v>9</v>
      </c>
      <c r="B21" s="84" t="s">
        <v>120</v>
      </c>
      <c r="C21" s="85">
        <v>45368</v>
      </c>
      <c r="D21" s="78">
        <v>6194</v>
      </c>
      <c r="E21" s="78">
        <v>533193</v>
      </c>
      <c r="F21" s="78">
        <v>6898</v>
      </c>
    </row>
    <row r="22" spans="1:7" ht="16.5" customHeight="1" x14ac:dyDescent="0.2">
      <c r="A22" s="83">
        <v>10</v>
      </c>
      <c r="B22" s="84" t="s">
        <v>121</v>
      </c>
      <c r="C22" s="85">
        <v>45368</v>
      </c>
      <c r="D22" s="78">
        <v>6367</v>
      </c>
      <c r="E22" s="78">
        <v>493177</v>
      </c>
      <c r="F22" s="78">
        <v>7712</v>
      </c>
    </row>
    <row r="23" spans="1:7" ht="16.5" customHeight="1" x14ac:dyDescent="0.2">
      <c r="A23" s="83">
        <v>11</v>
      </c>
      <c r="B23" s="84" t="s">
        <v>122</v>
      </c>
      <c r="C23" s="85">
        <v>45375</v>
      </c>
      <c r="D23" s="78">
        <v>6557</v>
      </c>
      <c r="E23" s="78">
        <v>498847</v>
      </c>
      <c r="F23" s="78">
        <v>7864</v>
      </c>
    </row>
    <row r="24" spans="1:7" ht="16.5" customHeight="1" x14ac:dyDescent="0.2">
      <c r="A24" s="83">
        <v>12</v>
      </c>
      <c r="B24" s="84" t="s">
        <v>123</v>
      </c>
      <c r="C24" s="85">
        <v>45380</v>
      </c>
      <c r="D24" s="78">
        <v>6127</v>
      </c>
      <c r="E24" s="78">
        <v>515557</v>
      </c>
      <c r="F24" s="78">
        <v>6817</v>
      </c>
    </row>
    <row r="25" spans="1:7" ht="16.5" customHeight="1" x14ac:dyDescent="0.2">
      <c r="A25" s="83">
        <v>13</v>
      </c>
      <c r="B25" s="84" t="s">
        <v>124</v>
      </c>
      <c r="C25" s="85">
        <v>45382</v>
      </c>
      <c r="D25" s="78">
        <v>5108</v>
      </c>
      <c r="E25" s="78">
        <v>385200</v>
      </c>
      <c r="F25" s="78">
        <v>6169</v>
      </c>
    </row>
    <row r="26" spans="1:7" ht="16.5" customHeight="1" x14ac:dyDescent="0.2">
      <c r="A26" s="83">
        <v>14</v>
      </c>
      <c r="B26" s="84" t="s">
        <v>155</v>
      </c>
      <c r="C26" s="85">
        <v>45389</v>
      </c>
      <c r="D26" s="78">
        <v>5036</v>
      </c>
      <c r="E26" s="78">
        <v>382062</v>
      </c>
      <c r="F26" s="78">
        <v>6062</v>
      </c>
    </row>
    <row r="27" spans="1:7" ht="16.5" customHeight="1" x14ac:dyDescent="0.2">
      <c r="A27" s="83">
        <v>15</v>
      </c>
      <c r="B27" s="84" t="s">
        <v>156</v>
      </c>
      <c r="C27" s="85">
        <v>45395</v>
      </c>
      <c r="D27" s="78">
        <v>4891</v>
      </c>
      <c r="E27" s="78">
        <v>391851</v>
      </c>
      <c r="F27" s="78">
        <v>5260</v>
      </c>
    </row>
    <row r="28" spans="1:7" ht="16.5" customHeight="1" x14ac:dyDescent="0.2">
      <c r="A28" s="83">
        <v>16</v>
      </c>
      <c r="B28" s="84" t="s">
        <v>157</v>
      </c>
      <c r="C28" s="85">
        <v>45396</v>
      </c>
      <c r="D28" s="78">
        <v>4414</v>
      </c>
      <c r="E28" s="78">
        <v>336316</v>
      </c>
      <c r="F28" s="78">
        <v>5302</v>
      </c>
    </row>
    <row r="29" spans="1:7" ht="16.5" customHeight="1" x14ac:dyDescent="0.2">
      <c r="A29" s="83">
        <v>17</v>
      </c>
      <c r="B29" s="84" t="s">
        <v>158</v>
      </c>
      <c r="C29" s="85">
        <v>45402</v>
      </c>
      <c r="D29" s="78">
        <v>4332</v>
      </c>
      <c r="E29" s="78">
        <v>325941</v>
      </c>
      <c r="F29" s="78">
        <v>5114</v>
      </c>
    </row>
    <row r="30" spans="1:7" ht="16.5" customHeight="1" x14ac:dyDescent="0.2">
      <c r="A30" s="83">
        <v>18</v>
      </c>
      <c r="B30" s="84" t="s">
        <v>159</v>
      </c>
      <c r="C30" s="85">
        <v>45409</v>
      </c>
      <c r="D30" s="78">
        <v>3799</v>
      </c>
      <c r="E30" s="78">
        <v>269965</v>
      </c>
      <c r="F30" s="78">
        <v>4530</v>
      </c>
    </row>
    <row r="31" spans="1:7" ht="16.5" customHeight="1" x14ac:dyDescent="0.2">
      <c r="A31" s="83">
        <v>19</v>
      </c>
      <c r="B31" s="84" t="s">
        <v>160</v>
      </c>
      <c r="C31" s="85">
        <v>45411</v>
      </c>
      <c r="D31" s="78">
        <v>4964</v>
      </c>
      <c r="E31" s="78">
        <v>400701</v>
      </c>
      <c r="F31" s="78">
        <v>5291</v>
      </c>
    </row>
    <row r="32" spans="1:7" ht="16.5" customHeight="1" x14ac:dyDescent="0.2">
      <c r="A32" s="70"/>
      <c r="B32" s="33"/>
      <c r="C32" s="34" t="s">
        <v>15</v>
      </c>
      <c r="D32" s="33">
        <f>SUM(D13:D31)</f>
        <v>96712</v>
      </c>
      <c r="E32" s="33">
        <f>SUM(E13:E31)</f>
        <v>7593041</v>
      </c>
      <c r="F32" s="34">
        <f>SUM(F13:F31)</f>
        <v>113793</v>
      </c>
      <c r="G32" s="6"/>
    </row>
    <row r="33" spans="1:6" x14ac:dyDescent="0.2">
      <c r="A33" s="6"/>
      <c r="B33" s="6"/>
      <c r="C33" s="10"/>
      <c r="D33" s="11"/>
      <c r="E33" s="11"/>
      <c r="F33" s="9"/>
    </row>
    <row r="34" spans="1:6" x14ac:dyDescent="0.2">
      <c r="A34" s="6"/>
      <c r="B34" s="6"/>
      <c r="C34" s="10"/>
      <c r="D34" s="11"/>
      <c r="E34" s="11"/>
      <c r="F34" s="9"/>
    </row>
    <row r="35" spans="1:6" x14ac:dyDescent="0.2">
      <c r="D35" s="7"/>
    </row>
    <row r="37" spans="1:6" x14ac:dyDescent="0.2">
      <c r="D37" s="7"/>
    </row>
  </sheetData>
  <mergeCells count="1">
    <mergeCell ref="A9:F9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9:G15"/>
  <sheetViews>
    <sheetView showGridLines="0" zoomScaleNormal="100" zoomScaleSheetLayoutView="100" workbookViewId="0">
      <selection activeCell="D32" sqref="D32"/>
    </sheetView>
  </sheetViews>
  <sheetFormatPr baseColWidth="10" defaultColWidth="11.42578125" defaultRowHeight="12.75" x14ac:dyDescent="0.2"/>
  <cols>
    <col min="1" max="1" width="6" customWidth="1"/>
    <col min="2" max="2" width="21" customWidth="1"/>
    <col min="3" max="3" width="10.140625" customWidth="1"/>
    <col min="4" max="5" width="12.140625" customWidth="1"/>
    <col min="6" max="6" width="11.85546875" customWidth="1"/>
  </cols>
  <sheetData>
    <row r="9" spans="1:7" s="26" customFormat="1" ht="20.100000000000001" customHeight="1" x14ac:dyDescent="0.2">
      <c r="A9" s="93" t="s">
        <v>16</v>
      </c>
      <c r="B9" s="93"/>
      <c r="C9" s="93"/>
      <c r="D9" s="93"/>
      <c r="E9" s="93"/>
      <c r="F9" s="93"/>
      <c r="G9" s="27"/>
    </row>
    <row r="10" spans="1:7" s="15" customFormat="1" ht="11.25" x14ac:dyDescent="0.2">
      <c r="B10" s="16"/>
      <c r="C10" s="16"/>
      <c r="D10" s="16"/>
      <c r="E10" s="16"/>
      <c r="F10" s="23" t="str">
        <f>+Principal!C13</f>
        <v>datos al 30/04/2024</v>
      </c>
      <c r="G10" s="16"/>
    </row>
    <row r="11" spans="1:7" s="12" customFormat="1" ht="15" x14ac:dyDescent="0.2">
      <c r="B11" s="13"/>
      <c r="C11" s="13"/>
      <c r="D11" s="13"/>
      <c r="E11" s="13"/>
      <c r="F11" s="14"/>
      <c r="G11" s="13"/>
    </row>
    <row r="12" spans="1:7" s="26" customFormat="1" ht="16.5" customHeight="1" x14ac:dyDescent="0.2">
      <c r="A12" s="31"/>
      <c r="B12" s="24" t="s">
        <v>17</v>
      </c>
      <c r="C12" s="25" t="s">
        <v>6</v>
      </c>
      <c r="D12" s="25" t="s">
        <v>7</v>
      </c>
      <c r="E12" s="25" t="s">
        <v>8</v>
      </c>
      <c r="F12" s="25" t="s">
        <v>18</v>
      </c>
    </row>
    <row r="13" spans="1:7" ht="16.5" customHeight="1" x14ac:dyDescent="0.2">
      <c r="A13" s="32"/>
      <c r="B13" s="77" t="s">
        <v>19</v>
      </c>
      <c r="C13" s="78">
        <v>64845</v>
      </c>
      <c r="D13" s="78">
        <v>4954582</v>
      </c>
      <c r="E13" s="78">
        <v>78530</v>
      </c>
      <c r="F13" s="80">
        <f>+E13/$E$15</f>
        <v>0.69010668400794417</v>
      </c>
      <c r="G13" s="5"/>
    </row>
    <row r="14" spans="1:7" ht="16.5" customHeight="1" x14ac:dyDescent="0.2">
      <c r="A14" s="32"/>
      <c r="B14" s="81" t="s">
        <v>20</v>
      </c>
      <c r="C14" s="82">
        <v>31867</v>
      </c>
      <c r="D14" s="82">
        <v>2638459</v>
      </c>
      <c r="E14" s="82">
        <v>35264</v>
      </c>
      <c r="F14" s="80">
        <f>+E14/$E$15</f>
        <v>0.30989331599205583</v>
      </c>
      <c r="G14" s="5"/>
    </row>
    <row r="15" spans="1:7" ht="16.5" customHeight="1" x14ac:dyDescent="0.2">
      <c r="B15" s="63" t="s">
        <v>15</v>
      </c>
      <c r="C15" s="64">
        <f>SUM(C13:C14)</f>
        <v>96712</v>
      </c>
      <c r="D15" s="64">
        <f>SUM(D13:D14)</f>
        <v>7593041</v>
      </c>
      <c r="E15" s="64">
        <f>SUM(E13:E14)</f>
        <v>113794</v>
      </c>
      <c r="F15" s="65">
        <f>+E15/$E$15</f>
        <v>1</v>
      </c>
      <c r="G15" s="5"/>
    </row>
  </sheetData>
  <mergeCells count="1">
    <mergeCell ref="A9:F9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4:G78"/>
  <sheetViews>
    <sheetView showGridLines="0" zoomScaleNormal="100" zoomScaleSheetLayoutView="100" workbookViewId="0">
      <selection activeCell="G15" sqref="G15"/>
    </sheetView>
  </sheetViews>
  <sheetFormatPr baseColWidth="10" defaultColWidth="11.42578125" defaultRowHeight="12.75" x14ac:dyDescent="0.2"/>
  <cols>
    <col min="1" max="1" width="6" customWidth="1"/>
    <col min="2" max="2" width="19.140625" customWidth="1"/>
    <col min="3" max="3" width="10.140625" customWidth="1"/>
    <col min="4" max="4" width="11.7109375" customWidth="1"/>
    <col min="5" max="5" width="12.140625" customWidth="1"/>
    <col min="6" max="6" width="11.7109375" bestFit="1" customWidth="1"/>
  </cols>
  <sheetData>
    <row r="4" spans="2:7" x14ac:dyDescent="0.2">
      <c r="E4" s="6"/>
    </row>
    <row r="9" spans="2:7" s="28" customFormat="1" ht="20.100000000000001" customHeight="1" x14ac:dyDescent="0.2">
      <c r="B9" s="93" t="s">
        <v>21</v>
      </c>
      <c r="C9" s="93"/>
      <c r="D9" s="93"/>
      <c r="E9" s="93"/>
      <c r="F9" s="93"/>
    </row>
    <row r="10" spans="2:7" s="3" customFormat="1" ht="11.25" x14ac:dyDescent="0.2">
      <c r="B10" s="16"/>
      <c r="C10" s="15"/>
      <c r="D10" s="15"/>
      <c r="E10" s="15"/>
      <c r="F10" s="23" t="str">
        <f>+Principal!C13</f>
        <v>datos al 30/04/2024</v>
      </c>
      <c r="G10" s="11"/>
    </row>
    <row r="11" spans="2:7" ht="15" x14ac:dyDescent="0.2">
      <c r="B11" s="13"/>
      <c r="C11" s="12"/>
      <c r="D11" s="12"/>
      <c r="E11" s="12"/>
      <c r="F11" s="14"/>
      <c r="G11" s="5"/>
    </row>
    <row r="12" spans="2:7" s="28" customFormat="1" ht="16.5" customHeight="1" x14ac:dyDescent="0.2">
      <c r="B12" s="24" t="s">
        <v>22</v>
      </c>
      <c r="C12" s="25" t="s">
        <v>6</v>
      </c>
      <c r="D12" s="25" t="s">
        <v>7</v>
      </c>
      <c r="E12" s="25" t="s">
        <v>8</v>
      </c>
      <c r="F12" s="25" t="s">
        <v>18</v>
      </c>
    </row>
    <row r="13" spans="2:7" ht="16.5" customHeight="1" x14ac:dyDescent="0.2">
      <c r="B13" s="77" t="s">
        <v>23</v>
      </c>
      <c r="C13" s="78">
        <v>13370</v>
      </c>
      <c r="D13" s="78">
        <v>1088755</v>
      </c>
      <c r="E13" s="78">
        <v>14187</v>
      </c>
      <c r="F13" s="79">
        <f t="shared" ref="F13:F44" si="0">+E13/$E$78</f>
        <v>0.12467046293367078</v>
      </c>
      <c r="G13" s="5"/>
    </row>
    <row r="14" spans="2:7" ht="16.5" customHeight="1" x14ac:dyDescent="0.2">
      <c r="B14" s="77" t="s">
        <v>24</v>
      </c>
      <c r="C14" s="78">
        <v>10958</v>
      </c>
      <c r="D14" s="78">
        <v>872874</v>
      </c>
      <c r="E14" s="78">
        <v>13012</v>
      </c>
      <c r="F14" s="79">
        <f t="shared" si="0"/>
        <v>0.11434496818868853</v>
      </c>
      <c r="G14" s="5"/>
    </row>
    <row r="15" spans="2:7" ht="16.5" customHeight="1" x14ac:dyDescent="0.2">
      <c r="B15" s="77" t="s">
        <v>25</v>
      </c>
      <c r="C15" s="78">
        <v>9003</v>
      </c>
      <c r="D15" s="78">
        <v>704223</v>
      </c>
      <c r="E15" s="78">
        <v>10277</v>
      </c>
      <c r="F15" s="79">
        <f t="shared" si="0"/>
        <v>9.0310731484410697E-2</v>
      </c>
      <c r="G15" s="5"/>
    </row>
    <row r="16" spans="2:7" ht="16.5" customHeight="1" x14ac:dyDescent="0.2">
      <c r="B16" s="77" t="s">
        <v>31</v>
      </c>
      <c r="C16" s="78">
        <v>6512</v>
      </c>
      <c r="D16" s="78">
        <v>454828</v>
      </c>
      <c r="E16" s="78">
        <v>7694</v>
      </c>
      <c r="F16" s="79">
        <f t="shared" si="0"/>
        <v>6.761221835565398E-2</v>
      </c>
      <c r="G16" s="5"/>
    </row>
    <row r="17" spans="2:7" ht="16.5" customHeight="1" x14ac:dyDescent="0.2">
      <c r="B17" s="77" t="s">
        <v>28</v>
      </c>
      <c r="C17" s="78">
        <v>6417</v>
      </c>
      <c r="D17" s="78">
        <v>472912</v>
      </c>
      <c r="E17" s="78">
        <v>7663</v>
      </c>
      <c r="F17" s="79">
        <f t="shared" si="0"/>
        <v>6.733980104748849E-2</v>
      </c>
      <c r="G17" s="5"/>
    </row>
    <row r="18" spans="2:7" ht="16.5" customHeight="1" x14ac:dyDescent="0.2">
      <c r="B18" s="77" t="s">
        <v>29</v>
      </c>
      <c r="C18" s="78">
        <v>5826</v>
      </c>
      <c r="D18" s="78">
        <v>512354</v>
      </c>
      <c r="E18" s="78">
        <v>7065</v>
      </c>
      <c r="F18" s="79">
        <f t="shared" si="0"/>
        <v>6.2084783296425181E-2</v>
      </c>
      <c r="G18" s="5"/>
    </row>
    <row r="19" spans="2:7" ht="16.5" customHeight="1" x14ac:dyDescent="0.2">
      <c r="B19" s="77" t="s">
        <v>27</v>
      </c>
      <c r="C19" s="78">
        <v>5445</v>
      </c>
      <c r="D19" s="78">
        <v>409276</v>
      </c>
      <c r="E19" s="78">
        <v>6408</v>
      </c>
      <c r="F19" s="79">
        <f t="shared" si="0"/>
        <v>5.6311293894337235E-2</v>
      </c>
      <c r="G19" s="5"/>
    </row>
    <row r="20" spans="2:7" ht="16.5" customHeight="1" x14ac:dyDescent="0.2">
      <c r="B20" s="77" t="s">
        <v>26</v>
      </c>
      <c r="C20" s="78">
        <v>4763</v>
      </c>
      <c r="D20" s="78">
        <v>413249</v>
      </c>
      <c r="E20" s="78">
        <v>5726</v>
      </c>
      <c r="F20" s="79">
        <f t="shared" si="0"/>
        <v>5.0318113114696472E-2</v>
      </c>
      <c r="G20" s="5"/>
    </row>
    <row r="21" spans="2:7" ht="16.5" customHeight="1" x14ac:dyDescent="0.2">
      <c r="B21" s="77" t="s">
        <v>34</v>
      </c>
      <c r="C21" s="78">
        <v>4452</v>
      </c>
      <c r="D21" s="78">
        <v>369079</v>
      </c>
      <c r="E21" s="78">
        <v>5151</v>
      </c>
      <c r="F21" s="79">
        <f t="shared" si="0"/>
        <v>4.5265211430981757E-2</v>
      </c>
      <c r="G21" s="5"/>
    </row>
    <row r="22" spans="2:7" ht="16.5" customHeight="1" x14ac:dyDescent="0.2">
      <c r="B22" s="77" t="s">
        <v>32</v>
      </c>
      <c r="C22" s="78">
        <v>3901</v>
      </c>
      <c r="D22" s="78">
        <v>267896</v>
      </c>
      <c r="E22" s="78">
        <v>4859</v>
      </c>
      <c r="F22" s="79">
        <f t="shared" si="0"/>
        <v>4.269921614116489E-2</v>
      </c>
      <c r="G22" s="5"/>
    </row>
    <row r="23" spans="2:7" ht="16.5" customHeight="1" x14ac:dyDescent="0.2">
      <c r="B23" s="77" t="s">
        <v>37</v>
      </c>
      <c r="C23" s="78">
        <v>3574</v>
      </c>
      <c r="D23" s="78">
        <v>338783</v>
      </c>
      <c r="E23" s="78">
        <v>4414</v>
      </c>
      <c r="F23" s="79">
        <f t="shared" si="0"/>
        <v>3.8788709620724802E-2</v>
      </c>
      <c r="G23" s="5"/>
    </row>
    <row r="24" spans="2:7" ht="16.5" customHeight="1" x14ac:dyDescent="0.2">
      <c r="B24" s="77" t="s">
        <v>30</v>
      </c>
      <c r="C24" s="78">
        <v>3180</v>
      </c>
      <c r="D24" s="78">
        <v>205900</v>
      </c>
      <c r="E24" s="78">
        <v>3988</v>
      </c>
      <c r="F24" s="79">
        <f t="shared" si="0"/>
        <v>3.5045168547224857E-2</v>
      </c>
      <c r="G24" s="5"/>
    </row>
    <row r="25" spans="2:7" ht="16.5" customHeight="1" x14ac:dyDescent="0.2">
      <c r="B25" s="77" t="s">
        <v>36</v>
      </c>
      <c r="C25" s="78">
        <v>2583</v>
      </c>
      <c r="D25" s="78">
        <v>209819</v>
      </c>
      <c r="E25" s="78">
        <v>2995</v>
      </c>
      <c r="F25" s="79">
        <f t="shared" si="0"/>
        <v>2.6319027030827093E-2</v>
      </c>
      <c r="G25" s="5"/>
    </row>
    <row r="26" spans="2:7" ht="16.5" customHeight="1" x14ac:dyDescent="0.2">
      <c r="B26" s="77" t="s">
        <v>35</v>
      </c>
      <c r="C26" s="78">
        <v>2426</v>
      </c>
      <c r="D26" s="78">
        <v>167905</v>
      </c>
      <c r="E26" s="78">
        <v>2951</v>
      </c>
      <c r="F26" s="79">
        <f t="shared" si="0"/>
        <v>2.593237020633414E-2</v>
      </c>
      <c r="G26" s="5"/>
    </row>
    <row r="27" spans="2:7" ht="16.5" customHeight="1" x14ac:dyDescent="0.2">
      <c r="B27" s="77" t="s">
        <v>33</v>
      </c>
      <c r="C27" s="78">
        <v>2332</v>
      </c>
      <c r="D27" s="78">
        <v>172536</v>
      </c>
      <c r="E27" s="78">
        <v>2904</v>
      </c>
      <c r="F27" s="79">
        <f t="shared" si="0"/>
        <v>2.5519350416534851E-2</v>
      </c>
      <c r="G27" s="5"/>
    </row>
    <row r="28" spans="2:7" ht="16.5" customHeight="1" x14ac:dyDescent="0.2">
      <c r="B28" s="77" t="s">
        <v>38</v>
      </c>
      <c r="C28" s="78">
        <v>1751</v>
      </c>
      <c r="D28" s="78">
        <v>128594</v>
      </c>
      <c r="E28" s="78">
        <v>2139</v>
      </c>
      <c r="F28" s="79">
        <f t="shared" si="0"/>
        <v>1.8796794263418751E-2</v>
      </c>
      <c r="G28" s="5"/>
    </row>
    <row r="29" spans="2:7" ht="16.5" customHeight="1" x14ac:dyDescent="0.2">
      <c r="B29" s="77" t="s">
        <v>39</v>
      </c>
      <c r="C29" s="78">
        <v>1165</v>
      </c>
      <c r="D29" s="78">
        <v>88428</v>
      </c>
      <c r="E29" s="78">
        <v>1442</v>
      </c>
      <c r="F29" s="79">
        <f t="shared" si="0"/>
        <v>1.2671798657246301E-2</v>
      </c>
      <c r="G29" s="5"/>
    </row>
    <row r="30" spans="2:7" ht="16.5" customHeight="1" x14ac:dyDescent="0.2">
      <c r="B30" s="77" t="s">
        <v>41</v>
      </c>
      <c r="C30" s="78">
        <v>924</v>
      </c>
      <c r="D30" s="78">
        <v>58199</v>
      </c>
      <c r="E30" s="78">
        <v>1193</v>
      </c>
      <c r="F30" s="79">
        <f t="shared" si="0"/>
        <v>1.0483672536820275E-2</v>
      </c>
      <c r="G30" s="5"/>
    </row>
    <row r="31" spans="2:7" ht="16.5" customHeight="1" x14ac:dyDescent="0.2">
      <c r="B31" s="77" t="s">
        <v>40</v>
      </c>
      <c r="C31" s="78">
        <v>1064</v>
      </c>
      <c r="D31" s="78">
        <v>94381</v>
      </c>
      <c r="E31" s="78">
        <v>1175</v>
      </c>
      <c r="F31" s="79">
        <f t="shared" si="0"/>
        <v>1.0325494744982249E-2</v>
      </c>
      <c r="G31" s="5"/>
    </row>
    <row r="32" spans="2:7" ht="16.5" customHeight="1" x14ac:dyDescent="0.2">
      <c r="B32" s="77" t="s">
        <v>42</v>
      </c>
      <c r="C32" s="78">
        <v>724</v>
      </c>
      <c r="D32" s="78">
        <v>46735</v>
      </c>
      <c r="E32" s="78">
        <v>866</v>
      </c>
      <c r="F32" s="79">
        <f t="shared" si="0"/>
        <v>7.6101093184294706E-3</v>
      </c>
      <c r="G32" s="5"/>
    </row>
    <row r="33" spans="2:7" ht="16.5" customHeight="1" x14ac:dyDescent="0.2">
      <c r="B33" s="77" t="s">
        <v>46</v>
      </c>
      <c r="C33" s="78">
        <v>677</v>
      </c>
      <c r="D33" s="78">
        <v>42637</v>
      </c>
      <c r="E33" s="78">
        <v>855</v>
      </c>
      <c r="F33" s="79">
        <f t="shared" si="0"/>
        <v>7.5134451123062326E-3</v>
      </c>
      <c r="G33" s="5"/>
    </row>
    <row r="34" spans="2:7" ht="16.5" customHeight="1" x14ac:dyDescent="0.2">
      <c r="B34" s="77" t="s">
        <v>44</v>
      </c>
      <c r="C34" s="78">
        <v>652</v>
      </c>
      <c r="D34" s="78">
        <v>40628</v>
      </c>
      <c r="E34" s="78">
        <v>831</v>
      </c>
      <c r="F34" s="79">
        <f t="shared" si="0"/>
        <v>7.3025413898555307E-3</v>
      </c>
      <c r="G34" s="5"/>
    </row>
    <row r="35" spans="2:7" ht="16.5" customHeight="1" x14ac:dyDescent="0.2">
      <c r="B35" s="77" t="s">
        <v>43</v>
      </c>
      <c r="C35" s="78">
        <v>477</v>
      </c>
      <c r="D35" s="78">
        <v>42980</v>
      </c>
      <c r="E35" s="78">
        <v>585</v>
      </c>
      <c r="F35" s="79">
        <f t="shared" si="0"/>
        <v>5.1407782347358431E-3</v>
      </c>
      <c r="G35" s="5"/>
    </row>
    <row r="36" spans="2:7" ht="16.5" customHeight="1" x14ac:dyDescent="0.2">
      <c r="B36" s="77" t="s">
        <v>45</v>
      </c>
      <c r="C36" s="78">
        <v>462</v>
      </c>
      <c r="D36" s="78">
        <v>31256</v>
      </c>
      <c r="E36" s="78">
        <v>552</v>
      </c>
      <c r="F36" s="79">
        <f t="shared" si="0"/>
        <v>4.850785616366129E-3</v>
      </c>
      <c r="G36" s="5"/>
    </row>
    <row r="37" spans="2:7" ht="16.5" customHeight="1" x14ac:dyDescent="0.2">
      <c r="B37" s="77" t="s">
        <v>47</v>
      </c>
      <c r="C37" s="78">
        <v>480</v>
      </c>
      <c r="D37" s="78">
        <v>35315</v>
      </c>
      <c r="E37" s="78">
        <v>522</v>
      </c>
      <c r="F37" s="79">
        <f t="shared" si="0"/>
        <v>4.5871559633027525E-3</v>
      </c>
      <c r="G37" s="5"/>
    </row>
    <row r="38" spans="2:7" ht="16.5" customHeight="1" x14ac:dyDescent="0.2">
      <c r="B38" s="77" t="s">
        <v>48</v>
      </c>
      <c r="C38" s="78">
        <v>290</v>
      </c>
      <c r="D38" s="78">
        <v>20582</v>
      </c>
      <c r="E38" s="78">
        <v>360</v>
      </c>
      <c r="F38" s="79">
        <f t="shared" si="0"/>
        <v>3.1635558367605187E-3</v>
      </c>
      <c r="G38" s="5"/>
    </row>
    <row r="39" spans="2:7" ht="16.5" customHeight="1" x14ac:dyDescent="0.2">
      <c r="B39" s="77" t="s">
        <v>130</v>
      </c>
      <c r="C39" s="78">
        <v>251</v>
      </c>
      <c r="D39" s="78">
        <v>15846</v>
      </c>
      <c r="E39" s="78">
        <v>324</v>
      </c>
      <c r="F39" s="79">
        <f t="shared" si="0"/>
        <v>2.8472002530844668E-3</v>
      </c>
      <c r="G39" s="5"/>
    </row>
    <row r="40" spans="2:7" ht="16.5" customHeight="1" x14ac:dyDescent="0.2">
      <c r="B40" s="77" t="s">
        <v>125</v>
      </c>
      <c r="C40" s="78">
        <v>200</v>
      </c>
      <c r="D40" s="78">
        <v>18726</v>
      </c>
      <c r="E40" s="78">
        <v>262</v>
      </c>
      <c r="F40" s="79">
        <f t="shared" si="0"/>
        <v>2.3023656367534887E-3</v>
      </c>
      <c r="G40" s="5"/>
    </row>
    <row r="41" spans="2:7" ht="16.5" customHeight="1" x14ac:dyDescent="0.2">
      <c r="B41" s="77" t="s">
        <v>50</v>
      </c>
      <c r="C41" s="78">
        <v>120</v>
      </c>
      <c r="D41" s="78">
        <v>18100</v>
      </c>
      <c r="E41" s="78">
        <v>253</v>
      </c>
      <c r="F41" s="79">
        <f t="shared" si="0"/>
        <v>2.2232767408344755E-3</v>
      </c>
      <c r="G41" s="5"/>
    </row>
    <row r="42" spans="2:7" ht="16.5" customHeight="1" x14ac:dyDescent="0.2">
      <c r="B42" s="77" t="s">
        <v>49</v>
      </c>
      <c r="C42" s="78">
        <v>240</v>
      </c>
      <c r="D42" s="78">
        <v>27276</v>
      </c>
      <c r="E42" s="78">
        <v>244</v>
      </c>
      <c r="F42" s="79">
        <f t="shared" si="0"/>
        <v>2.1441878449154628E-3</v>
      </c>
      <c r="G42" s="5"/>
    </row>
    <row r="43" spans="2:7" ht="16.5" customHeight="1" x14ac:dyDescent="0.2">
      <c r="B43" s="77" t="s">
        <v>132</v>
      </c>
      <c r="C43" s="78">
        <v>189</v>
      </c>
      <c r="D43" s="78">
        <v>11907</v>
      </c>
      <c r="E43" s="78">
        <v>244</v>
      </c>
      <c r="F43" s="79">
        <f t="shared" si="0"/>
        <v>2.1441878449154628E-3</v>
      </c>
      <c r="G43" s="5"/>
    </row>
    <row r="44" spans="2:7" ht="16.5" customHeight="1" x14ac:dyDescent="0.2">
      <c r="B44" s="77" t="s">
        <v>69</v>
      </c>
      <c r="C44" s="78">
        <v>200</v>
      </c>
      <c r="D44" s="78">
        <v>21696</v>
      </c>
      <c r="E44" s="78">
        <v>195</v>
      </c>
      <c r="F44" s="79">
        <f t="shared" si="0"/>
        <v>1.7135927449119478E-3</v>
      </c>
      <c r="G44" s="5"/>
    </row>
    <row r="45" spans="2:7" ht="16.5" customHeight="1" x14ac:dyDescent="0.2">
      <c r="B45" s="77" t="s">
        <v>52</v>
      </c>
      <c r="C45" s="78">
        <v>160</v>
      </c>
      <c r="D45" s="78">
        <v>20067</v>
      </c>
      <c r="E45" s="78">
        <v>181</v>
      </c>
      <c r="F45" s="79">
        <f t="shared" ref="F45:F76" si="1">+E45/$E$78</f>
        <v>1.590565573482372E-3</v>
      </c>
      <c r="G45" s="5"/>
    </row>
    <row r="46" spans="2:7" ht="16.5" customHeight="1" x14ac:dyDescent="0.2">
      <c r="B46" s="77" t="s">
        <v>134</v>
      </c>
      <c r="C46" s="78">
        <v>144</v>
      </c>
      <c r="D46" s="78">
        <v>8449</v>
      </c>
      <c r="E46" s="78">
        <v>162</v>
      </c>
      <c r="F46" s="79">
        <f t="shared" si="1"/>
        <v>1.4236001265422334E-3</v>
      </c>
      <c r="G46" s="5"/>
    </row>
    <row r="47" spans="2:7" ht="16.5" customHeight="1" x14ac:dyDescent="0.2">
      <c r="B47" s="77" t="s">
        <v>63</v>
      </c>
      <c r="C47" s="78">
        <v>100</v>
      </c>
      <c r="D47" s="78">
        <v>10580</v>
      </c>
      <c r="E47" s="78">
        <v>148</v>
      </c>
      <c r="F47" s="79">
        <f t="shared" si="1"/>
        <v>1.3005729551126576E-3</v>
      </c>
      <c r="G47" s="5"/>
    </row>
    <row r="48" spans="2:7" ht="16.5" customHeight="1" x14ac:dyDescent="0.2">
      <c r="B48" s="77" t="s">
        <v>62</v>
      </c>
      <c r="C48" s="78">
        <v>80</v>
      </c>
      <c r="D48" s="78">
        <v>9990</v>
      </c>
      <c r="E48" s="78">
        <v>140</v>
      </c>
      <c r="F48" s="79">
        <f t="shared" si="1"/>
        <v>1.2302717142957573E-3</v>
      </c>
      <c r="G48" s="5"/>
    </row>
    <row r="49" spans="2:7" ht="16.5" customHeight="1" x14ac:dyDescent="0.2">
      <c r="B49" s="77" t="s">
        <v>126</v>
      </c>
      <c r="C49" s="78">
        <v>121</v>
      </c>
      <c r="D49" s="78">
        <v>8883</v>
      </c>
      <c r="E49" s="78">
        <v>136</v>
      </c>
      <c r="F49" s="79">
        <f t="shared" si="1"/>
        <v>1.1951210938873072E-3</v>
      </c>
      <c r="G49" s="5"/>
    </row>
    <row r="50" spans="2:7" ht="16.5" customHeight="1" x14ac:dyDescent="0.2">
      <c r="B50" s="77" t="s">
        <v>127</v>
      </c>
      <c r="C50" s="78">
        <v>99</v>
      </c>
      <c r="D50" s="78">
        <v>99</v>
      </c>
      <c r="E50" s="78">
        <v>134</v>
      </c>
      <c r="F50" s="79">
        <f t="shared" si="1"/>
        <v>1.1775457836830821E-3</v>
      </c>
      <c r="G50" s="5"/>
    </row>
    <row r="51" spans="2:7" ht="16.5" customHeight="1" x14ac:dyDescent="0.2">
      <c r="B51" s="77" t="s">
        <v>51</v>
      </c>
      <c r="C51" s="78">
        <v>120</v>
      </c>
      <c r="D51" s="78">
        <v>14400</v>
      </c>
      <c r="E51" s="78">
        <v>130</v>
      </c>
      <c r="F51" s="79">
        <f t="shared" si="1"/>
        <v>1.1423951632746317E-3</v>
      </c>
      <c r="G51" s="5"/>
    </row>
    <row r="52" spans="2:7" ht="16.5" customHeight="1" x14ac:dyDescent="0.2">
      <c r="B52" s="77" t="s">
        <v>60</v>
      </c>
      <c r="C52" s="78">
        <v>120</v>
      </c>
      <c r="D52" s="78">
        <v>13792</v>
      </c>
      <c r="E52" s="78">
        <v>126</v>
      </c>
      <c r="F52" s="79">
        <f t="shared" si="1"/>
        <v>1.1072445428661815E-3</v>
      </c>
      <c r="G52" s="5"/>
    </row>
    <row r="53" spans="2:7" ht="16.5" customHeight="1" x14ac:dyDescent="0.2">
      <c r="B53" s="77" t="s">
        <v>128</v>
      </c>
      <c r="C53" s="78">
        <v>100</v>
      </c>
      <c r="D53" s="78">
        <v>6300</v>
      </c>
      <c r="E53" s="78">
        <v>120</v>
      </c>
      <c r="F53" s="79">
        <f t="shared" si="1"/>
        <v>1.0545186122535063E-3</v>
      </c>
      <c r="G53" s="5"/>
    </row>
    <row r="54" spans="2:7" ht="16.5" customHeight="1" x14ac:dyDescent="0.2">
      <c r="B54" s="77" t="s">
        <v>53</v>
      </c>
      <c r="C54" s="78">
        <v>93</v>
      </c>
      <c r="D54" s="78">
        <v>6235</v>
      </c>
      <c r="E54" s="78">
        <v>104</v>
      </c>
      <c r="F54" s="79">
        <f t="shared" si="1"/>
        <v>9.1391613061970545E-4</v>
      </c>
      <c r="G54" s="5"/>
    </row>
    <row r="55" spans="2:7" ht="16.5" customHeight="1" x14ac:dyDescent="0.2">
      <c r="B55" s="77" t="s">
        <v>129</v>
      </c>
      <c r="C55" s="78">
        <v>80</v>
      </c>
      <c r="D55" s="78">
        <v>5040</v>
      </c>
      <c r="E55" s="78">
        <v>96</v>
      </c>
      <c r="F55" s="79">
        <f t="shared" si="1"/>
        <v>8.4361488980280502E-4</v>
      </c>
      <c r="G55" s="5"/>
    </row>
    <row r="56" spans="2:7" ht="16.5" customHeight="1" x14ac:dyDescent="0.2">
      <c r="B56" s="77" t="s">
        <v>59</v>
      </c>
      <c r="C56" s="78">
        <v>80</v>
      </c>
      <c r="D56" s="78">
        <v>9560</v>
      </c>
      <c r="E56" s="78">
        <v>88</v>
      </c>
      <c r="F56" s="79">
        <f t="shared" si="1"/>
        <v>7.733136489859046E-4</v>
      </c>
      <c r="G56" s="5"/>
    </row>
    <row r="57" spans="2:7" ht="16.5" customHeight="1" x14ac:dyDescent="0.2">
      <c r="B57" s="77" t="s">
        <v>58</v>
      </c>
      <c r="C57" s="78">
        <v>60</v>
      </c>
      <c r="D57" s="78">
        <v>7672</v>
      </c>
      <c r="E57" s="78">
        <v>72</v>
      </c>
      <c r="F57" s="79">
        <f t="shared" si="1"/>
        <v>6.3271116735210374E-4</v>
      </c>
      <c r="G57" s="5"/>
    </row>
    <row r="58" spans="2:7" ht="16.5" customHeight="1" x14ac:dyDescent="0.2">
      <c r="B58" s="77" t="s">
        <v>54</v>
      </c>
      <c r="C58" s="78">
        <v>63</v>
      </c>
      <c r="D58" s="78">
        <v>3540</v>
      </c>
      <c r="E58" s="78">
        <v>71</v>
      </c>
      <c r="F58" s="79">
        <f t="shared" si="1"/>
        <v>6.239235122499912E-4</v>
      </c>
      <c r="G58" s="5"/>
    </row>
    <row r="59" spans="2:7" ht="16.5" customHeight="1" x14ac:dyDescent="0.2">
      <c r="B59" s="77" t="s">
        <v>55</v>
      </c>
      <c r="C59" s="78">
        <v>60</v>
      </c>
      <c r="D59" s="78">
        <v>7200</v>
      </c>
      <c r="E59" s="78">
        <v>70</v>
      </c>
      <c r="F59" s="79">
        <f t="shared" si="1"/>
        <v>6.1513585714787866E-4</v>
      </c>
      <c r="G59" s="5"/>
    </row>
    <row r="60" spans="2:7" ht="16.5" customHeight="1" x14ac:dyDescent="0.2">
      <c r="B60" s="77" t="s">
        <v>56</v>
      </c>
      <c r="C60" s="78">
        <v>60</v>
      </c>
      <c r="D60" s="78">
        <v>3340</v>
      </c>
      <c r="E60" s="78">
        <v>66</v>
      </c>
      <c r="F60" s="79">
        <f t="shared" si="1"/>
        <v>5.799852367394285E-4</v>
      </c>
      <c r="G60" s="5"/>
    </row>
    <row r="61" spans="2:7" ht="16.5" customHeight="1" x14ac:dyDescent="0.2">
      <c r="B61" s="77" t="s">
        <v>57</v>
      </c>
      <c r="C61" s="78">
        <v>60</v>
      </c>
      <c r="D61" s="78">
        <v>6840</v>
      </c>
      <c r="E61" s="78">
        <v>62</v>
      </c>
      <c r="F61" s="79">
        <f t="shared" si="1"/>
        <v>5.4483461633097823E-4</v>
      </c>
      <c r="G61" s="5"/>
    </row>
    <row r="62" spans="2:7" ht="16.5" customHeight="1" x14ac:dyDescent="0.2">
      <c r="B62" s="77" t="s">
        <v>131</v>
      </c>
      <c r="C62" s="78">
        <v>60</v>
      </c>
      <c r="D62" s="78">
        <v>7240</v>
      </c>
      <c r="E62" s="78">
        <v>62</v>
      </c>
      <c r="F62" s="79">
        <f t="shared" si="1"/>
        <v>5.4483461633097823E-4</v>
      </c>
      <c r="G62" s="5"/>
    </row>
    <row r="63" spans="2:7" ht="16.5" customHeight="1" x14ac:dyDescent="0.2">
      <c r="B63" s="77" t="s">
        <v>138</v>
      </c>
      <c r="C63" s="78">
        <v>44</v>
      </c>
      <c r="D63" s="78">
        <v>2464</v>
      </c>
      <c r="E63" s="78">
        <v>51</v>
      </c>
      <c r="F63" s="79">
        <f t="shared" si="1"/>
        <v>4.4817041020774019E-4</v>
      </c>
      <c r="G63" s="5"/>
    </row>
    <row r="64" spans="2:7" ht="16.5" customHeight="1" x14ac:dyDescent="0.2">
      <c r="B64" s="77" t="s">
        <v>133</v>
      </c>
      <c r="C64" s="78">
        <v>40</v>
      </c>
      <c r="D64" s="78">
        <v>2560</v>
      </c>
      <c r="E64" s="78">
        <v>49</v>
      </c>
      <c r="F64" s="79">
        <f t="shared" si="1"/>
        <v>4.3059510000351505E-4</v>
      </c>
      <c r="G64" s="5"/>
    </row>
    <row r="65" spans="2:7" ht="16.5" customHeight="1" x14ac:dyDescent="0.2">
      <c r="B65" s="77" t="s">
        <v>65</v>
      </c>
      <c r="C65" s="78">
        <v>40</v>
      </c>
      <c r="D65" s="78">
        <v>4671</v>
      </c>
      <c r="E65" s="78">
        <v>42</v>
      </c>
      <c r="F65" s="79">
        <f t="shared" si="1"/>
        <v>3.6908151428872722E-4</v>
      </c>
      <c r="G65" s="5"/>
    </row>
    <row r="66" spans="2:7" ht="16.5" customHeight="1" x14ac:dyDescent="0.2">
      <c r="B66" s="77" t="s">
        <v>66</v>
      </c>
      <c r="C66" s="78">
        <v>40</v>
      </c>
      <c r="D66" s="78">
        <v>4560</v>
      </c>
      <c r="E66" s="78">
        <v>41</v>
      </c>
      <c r="F66" s="79">
        <f t="shared" si="1"/>
        <v>3.6029385918661462E-4</v>
      </c>
      <c r="G66" s="5"/>
    </row>
    <row r="67" spans="2:7" ht="16.5" customHeight="1" x14ac:dyDescent="0.2">
      <c r="B67" s="77" t="s">
        <v>61</v>
      </c>
      <c r="C67" s="78">
        <v>40</v>
      </c>
      <c r="D67" s="78">
        <v>4560</v>
      </c>
      <c r="E67" s="78">
        <v>41</v>
      </c>
      <c r="F67" s="79">
        <f t="shared" si="1"/>
        <v>3.6029385918661462E-4</v>
      </c>
      <c r="G67" s="5"/>
    </row>
    <row r="68" spans="2:7" ht="16.5" customHeight="1" x14ac:dyDescent="0.2">
      <c r="B68" s="77" t="s">
        <v>68</v>
      </c>
      <c r="C68" s="78">
        <v>40</v>
      </c>
      <c r="D68" s="78">
        <v>4560</v>
      </c>
      <c r="E68" s="78">
        <v>40</v>
      </c>
      <c r="F68" s="79">
        <f t="shared" si="1"/>
        <v>3.5150620408450208E-4</v>
      </c>
      <c r="G68" s="5"/>
    </row>
    <row r="69" spans="2:7" ht="16.5" customHeight="1" x14ac:dyDescent="0.2">
      <c r="B69" s="77" t="s">
        <v>64</v>
      </c>
      <c r="C69" s="78">
        <v>40</v>
      </c>
      <c r="D69" s="78">
        <v>2374</v>
      </c>
      <c r="E69" s="78">
        <v>37</v>
      </c>
      <c r="F69" s="79">
        <f t="shared" si="1"/>
        <v>3.2514323877816441E-4</v>
      </c>
      <c r="G69" s="5"/>
    </row>
    <row r="70" spans="2:7" ht="16.5" customHeight="1" x14ac:dyDescent="0.2">
      <c r="B70" s="77" t="s">
        <v>135</v>
      </c>
      <c r="C70" s="78">
        <v>20</v>
      </c>
      <c r="D70" s="78">
        <v>1890</v>
      </c>
      <c r="E70" s="78">
        <v>26</v>
      </c>
      <c r="F70" s="79">
        <f t="shared" si="1"/>
        <v>2.2847903265492636E-4</v>
      </c>
      <c r="G70" s="5"/>
    </row>
    <row r="71" spans="2:7" ht="16.5" customHeight="1" x14ac:dyDescent="0.2">
      <c r="B71" s="77" t="s">
        <v>136</v>
      </c>
      <c r="C71" s="78">
        <v>20</v>
      </c>
      <c r="D71" s="78">
        <v>1885</v>
      </c>
      <c r="E71" s="78">
        <v>26</v>
      </c>
      <c r="F71" s="79">
        <f t="shared" si="1"/>
        <v>2.2847903265492636E-4</v>
      </c>
      <c r="G71" s="5"/>
    </row>
    <row r="72" spans="2:7" ht="16.5" customHeight="1" x14ac:dyDescent="0.2">
      <c r="B72" s="77" t="s">
        <v>137</v>
      </c>
      <c r="C72" s="78">
        <v>20</v>
      </c>
      <c r="D72" s="78">
        <v>1833</v>
      </c>
      <c r="E72" s="78">
        <v>26</v>
      </c>
      <c r="F72" s="79">
        <f t="shared" si="1"/>
        <v>2.2847903265492636E-4</v>
      </c>
      <c r="G72" s="5"/>
    </row>
    <row r="73" spans="2:7" ht="16.5" customHeight="1" x14ac:dyDescent="0.2">
      <c r="B73" s="77" t="s">
        <v>161</v>
      </c>
      <c r="C73" s="78">
        <v>20</v>
      </c>
      <c r="D73" s="78">
        <v>1786</v>
      </c>
      <c r="E73" s="78">
        <v>25</v>
      </c>
      <c r="F73" s="79">
        <f t="shared" si="1"/>
        <v>2.196913775528138E-4</v>
      </c>
      <c r="G73" s="5"/>
    </row>
    <row r="74" spans="2:7" ht="16.5" customHeight="1" x14ac:dyDescent="0.2">
      <c r="B74" s="77" t="s">
        <v>139</v>
      </c>
      <c r="C74" s="78">
        <v>20</v>
      </c>
      <c r="D74" s="78">
        <v>1296</v>
      </c>
      <c r="E74" s="78">
        <v>25</v>
      </c>
      <c r="F74" s="79">
        <f t="shared" si="1"/>
        <v>2.196913775528138E-4</v>
      </c>
      <c r="G74" s="5"/>
    </row>
    <row r="75" spans="2:7" ht="16.5" customHeight="1" x14ac:dyDescent="0.2">
      <c r="B75" s="77" t="s">
        <v>140</v>
      </c>
      <c r="C75" s="78">
        <v>20</v>
      </c>
      <c r="D75" s="78">
        <v>1260</v>
      </c>
      <c r="E75" s="78">
        <v>24</v>
      </c>
      <c r="F75" s="79">
        <f t="shared" si="1"/>
        <v>2.1090372245070126E-4</v>
      </c>
      <c r="G75" s="5"/>
    </row>
    <row r="76" spans="2:7" ht="16.5" customHeight="1" x14ac:dyDescent="0.2">
      <c r="B76" s="77" t="s">
        <v>67</v>
      </c>
      <c r="C76" s="78">
        <v>20</v>
      </c>
      <c r="D76" s="78">
        <v>2280</v>
      </c>
      <c r="E76" s="78">
        <v>21</v>
      </c>
      <c r="F76" s="79">
        <f t="shared" si="1"/>
        <v>1.8454075714436361E-4</v>
      </c>
      <c r="G76" s="5"/>
    </row>
    <row r="77" spans="2:7" ht="16.5" customHeight="1" x14ac:dyDescent="0.2">
      <c r="B77" s="77" t="s">
        <v>141</v>
      </c>
      <c r="C77" s="78">
        <v>20</v>
      </c>
      <c r="D77" s="78">
        <v>2160</v>
      </c>
      <c r="E77" s="78">
        <v>18</v>
      </c>
      <c r="F77" s="79">
        <f t="shared" ref="F77:F78" si="2">+E77/$E$78</f>
        <v>1.5817779183802593E-4</v>
      </c>
      <c r="G77" s="5"/>
    </row>
    <row r="78" spans="2:7" ht="16.5" customHeight="1" x14ac:dyDescent="0.2">
      <c r="B78" s="60" t="s">
        <v>70</v>
      </c>
      <c r="C78" s="61">
        <f>SUM(C13:C77)</f>
        <v>96712</v>
      </c>
      <c r="D78" s="61">
        <f>SUM(D13:D77)</f>
        <v>7593041</v>
      </c>
      <c r="E78" s="61">
        <f>SUM(E13:E77)</f>
        <v>113796</v>
      </c>
      <c r="F78" s="62">
        <f t="shared" si="2"/>
        <v>1</v>
      </c>
    </row>
  </sheetData>
  <sortState xmlns:xlrd2="http://schemas.microsoft.com/office/spreadsheetml/2017/richdata2" ref="B13:F77">
    <sortCondition descending="1" ref="E13:E77"/>
  </sortState>
  <mergeCells count="1">
    <mergeCell ref="B9:F9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9:G49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3" customWidth="1"/>
    <col min="3" max="3" width="10.140625" customWidth="1"/>
    <col min="4" max="4" width="11.7109375" customWidth="1"/>
    <col min="5" max="5" width="12.140625" customWidth="1"/>
    <col min="6" max="6" width="11.7109375" bestFit="1" customWidth="1"/>
  </cols>
  <sheetData>
    <row r="9" spans="2:7" s="28" customFormat="1" ht="20.100000000000001" customHeight="1" x14ac:dyDescent="0.2">
      <c r="B9" s="93" t="s">
        <v>71</v>
      </c>
      <c r="C9" s="93"/>
      <c r="D9" s="93"/>
      <c r="E9" s="93"/>
      <c r="F9" s="93"/>
    </row>
    <row r="10" spans="2:7" s="3" customFormat="1" ht="12.75" customHeight="1" x14ac:dyDescent="0.2">
      <c r="B10" s="16"/>
      <c r="C10" s="15"/>
      <c r="D10" s="15"/>
      <c r="E10" s="94" t="str">
        <f>+Principal!C13</f>
        <v>datos al 30/04/2024</v>
      </c>
      <c r="F10" s="94"/>
      <c r="G10" s="11"/>
    </row>
    <row r="11" spans="2:7" ht="15" x14ac:dyDescent="0.2">
      <c r="B11" s="13"/>
      <c r="C11" s="12"/>
      <c r="D11" s="12"/>
      <c r="E11" s="12"/>
      <c r="F11" s="14"/>
      <c r="G11" s="5"/>
    </row>
    <row r="12" spans="2:7" s="28" customFormat="1" ht="16.5" customHeight="1" x14ac:dyDescent="0.2">
      <c r="B12" s="24" t="s">
        <v>22</v>
      </c>
      <c r="C12" s="25" t="s">
        <v>6</v>
      </c>
      <c r="D12" s="25" t="s">
        <v>7</v>
      </c>
      <c r="E12" s="25" t="s">
        <v>8</v>
      </c>
      <c r="F12" s="25" t="s">
        <v>18</v>
      </c>
    </row>
    <row r="13" spans="2:7" ht="16.5" customHeight="1" x14ac:dyDescent="0.2">
      <c r="B13" s="77" t="s">
        <v>23</v>
      </c>
      <c r="C13" s="78">
        <v>13370</v>
      </c>
      <c r="D13" s="78">
        <v>1088755</v>
      </c>
      <c r="E13" s="78">
        <v>14187</v>
      </c>
      <c r="F13" s="79">
        <f t="shared" ref="F13:F49" si="0">+E13/$E$49</f>
        <v>0.12825334261460716</v>
      </c>
      <c r="G13" s="5"/>
    </row>
    <row r="14" spans="2:7" ht="16.5" customHeight="1" x14ac:dyDescent="0.2">
      <c r="B14" s="77" t="s">
        <v>24</v>
      </c>
      <c r="C14" s="78">
        <v>10958</v>
      </c>
      <c r="D14" s="78">
        <v>872874</v>
      </c>
      <c r="E14" s="78">
        <v>13012</v>
      </c>
      <c r="F14" s="79">
        <f t="shared" si="0"/>
        <v>0.11763110552627534</v>
      </c>
      <c r="G14" s="5"/>
    </row>
    <row r="15" spans="2:7" ht="16.5" customHeight="1" x14ac:dyDescent="0.2">
      <c r="B15" s="77" t="s">
        <v>25</v>
      </c>
      <c r="C15" s="78">
        <v>9003</v>
      </c>
      <c r="D15" s="78">
        <v>704223</v>
      </c>
      <c r="E15" s="78">
        <v>10277</v>
      </c>
      <c r="F15" s="79">
        <f t="shared" si="0"/>
        <v>9.2906153665349808E-2</v>
      </c>
      <c r="G15" s="5"/>
    </row>
    <row r="16" spans="2:7" ht="16.5" customHeight="1" x14ac:dyDescent="0.2">
      <c r="B16" s="77" t="s">
        <v>31</v>
      </c>
      <c r="C16" s="78">
        <v>6512</v>
      </c>
      <c r="D16" s="78">
        <v>454828</v>
      </c>
      <c r="E16" s="78">
        <v>7694</v>
      </c>
      <c r="F16" s="79">
        <f t="shared" si="0"/>
        <v>6.9555312474574429E-2</v>
      </c>
      <c r="G16" s="5"/>
    </row>
    <row r="17" spans="2:7" ht="16.5" customHeight="1" x14ac:dyDescent="0.2">
      <c r="B17" s="77" t="s">
        <v>28</v>
      </c>
      <c r="C17" s="78">
        <v>6357</v>
      </c>
      <c r="D17" s="78">
        <v>465872</v>
      </c>
      <c r="E17" s="78">
        <v>7595</v>
      </c>
      <c r="F17" s="79">
        <f t="shared" si="0"/>
        <v>6.8660332498621371E-2</v>
      </c>
      <c r="G17" s="5"/>
    </row>
    <row r="18" spans="2:7" ht="16.5" customHeight="1" x14ac:dyDescent="0.2">
      <c r="B18" s="77" t="s">
        <v>29</v>
      </c>
      <c r="C18" s="78">
        <v>5826</v>
      </c>
      <c r="D18" s="78">
        <v>512354</v>
      </c>
      <c r="E18" s="78">
        <v>7065</v>
      </c>
      <c r="F18" s="79">
        <f t="shared" si="0"/>
        <v>6.386902555665043E-2</v>
      </c>
      <c r="G18" s="5"/>
    </row>
    <row r="19" spans="2:7" ht="16.5" customHeight="1" x14ac:dyDescent="0.2">
      <c r="B19" s="77" t="s">
        <v>27</v>
      </c>
      <c r="C19" s="78">
        <v>5445</v>
      </c>
      <c r="D19" s="78">
        <v>409276</v>
      </c>
      <c r="E19" s="78">
        <v>6408</v>
      </c>
      <c r="F19" s="79">
        <f t="shared" si="0"/>
        <v>5.7929612988961911E-2</v>
      </c>
      <c r="G19" s="5"/>
    </row>
    <row r="20" spans="2:7" ht="16.5" customHeight="1" x14ac:dyDescent="0.2">
      <c r="B20" s="77" t="s">
        <v>26</v>
      </c>
      <c r="C20" s="78">
        <v>4503</v>
      </c>
      <c r="D20" s="78">
        <v>391129</v>
      </c>
      <c r="E20" s="78">
        <v>5461</v>
      </c>
      <c r="F20" s="79">
        <f t="shared" si="0"/>
        <v>4.9368541905855337E-2</v>
      </c>
      <c r="G20" s="5"/>
    </row>
    <row r="21" spans="2:7" ht="16.5" customHeight="1" x14ac:dyDescent="0.2">
      <c r="B21" s="77" t="s">
        <v>34</v>
      </c>
      <c r="C21" s="78">
        <v>4452</v>
      </c>
      <c r="D21" s="78">
        <v>369079</v>
      </c>
      <c r="E21" s="78">
        <v>5151</v>
      </c>
      <c r="F21" s="79">
        <f t="shared" si="0"/>
        <v>4.6566079354891203E-2</v>
      </c>
      <c r="G21" s="5"/>
    </row>
    <row r="22" spans="2:7" ht="16.5" customHeight="1" x14ac:dyDescent="0.2">
      <c r="B22" s="77" t="s">
        <v>32</v>
      </c>
      <c r="C22" s="78">
        <v>3901</v>
      </c>
      <c r="D22" s="78">
        <v>267896</v>
      </c>
      <c r="E22" s="78">
        <v>4859</v>
      </c>
      <c r="F22" s="79">
        <f t="shared" si="0"/>
        <v>4.3926340435918532E-2</v>
      </c>
      <c r="G22" s="5"/>
    </row>
    <row r="23" spans="2:7" ht="16.5" customHeight="1" x14ac:dyDescent="0.2">
      <c r="B23" s="77" t="s">
        <v>37</v>
      </c>
      <c r="C23" s="78">
        <v>3574</v>
      </c>
      <c r="D23" s="78">
        <v>338783</v>
      </c>
      <c r="E23" s="78">
        <v>4414</v>
      </c>
      <c r="F23" s="79">
        <f t="shared" si="0"/>
        <v>3.99034506450184E-2</v>
      </c>
      <c r="G23" s="5"/>
    </row>
    <row r="24" spans="2:7" ht="16.5" customHeight="1" x14ac:dyDescent="0.2">
      <c r="B24" s="77" t="s">
        <v>30</v>
      </c>
      <c r="C24" s="78">
        <v>3180</v>
      </c>
      <c r="D24" s="78">
        <v>205900</v>
      </c>
      <c r="E24" s="78">
        <v>3988</v>
      </c>
      <c r="F24" s="79">
        <f t="shared" si="0"/>
        <v>3.6052324687887036E-2</v>
      </c>
      <c r="G24" s="5"/>
    </row>
    <row r="25" spans="2:7" ht="16.5" customHeight="1" x14ac:dyDescent="0.2">
      <c r="B25" s="77" t="s">
        <v>36</v>
      </c>
      <c r="C25" s="78">
        <v>2583</v>
      </c>
      <c r="D25" s="78">
        <v>209819</v>
      </c>
      <c r="E25" s="78">
        <v>2995</v>
      </c>
      <c r="F25" s="79">
        <f t="shared" si="0"/>
        <v>2.707540432302449E-2</v>
      </c>
      <c r="G25" s="5"/>
    </row>
    <row r="26" spans="2:7" ht="16.5" customHeight="1" x14ac:dyDescent="0.2">
      <c r="B26" s="77" t="s">
        <v>35</v>
      </c>
      <c r="C26" s="78">
        <v>2426</v>
      </c>
      <c r="D26" s="78">
        <v>167905</v>
      </c>
      <c r="E26" s="78">
        <v>2951</v>
      </c>
      <c r="F26" s="79">
        <f t="shared" si="0"/>
        <v>2.6677635444823128E-2</v>
      </c>
      <c r="G26" s="5"/>
    </row>
    <row r="27" spans="2:7" ht="16.5" customHeight="1" x14ac:dyDescent="0.2">
      <c r="B27" s="77" t="s">
        <v>33</v>
      </c>
      <c r="C27" s="78">
        <v>2332</v>
      </c>
      <c r="D27" s="78">
        <v>172536</v>
      </c>
      <c r="E27" s="78">
        <v>2904</v>
      </c>
      <c r="F27" s="79">
        <f t="shared" si="0"/>
        <v>2.6252745961289858E-2</v>
      </c>
      <c r="G27" s="5"/>
    </row>
    <row r="28" spans="2:7" ht="16.5" customHeight="1" x14ac:dyDescent="0.2">
      <c r="B28" s="77" t="s">
        <v>38</v>
      </c>
      <c r="C28" s="78">
        <v>1751</v>
      </c>
      <c r="D28" s="78">
        <v>128594</v>
      </c>
      <c r="E28" s="78">
        <v>2139</v>
      </c>
      <c r="F28" s="79">
        <f t="shared" si="0"/>
        <v>1.9336991601652549E-2</v>
      </c>
      <c r="G28" s="5"/>
    </row>
    <row r="29" spans="2:7" ht="16.5" customHeight="1" x14ac:dyDescent="0.2">
      <c r="B29" s="77" t="s">
        <v>39</v>
      </c>
      <c r="C29" s="78">
        <v>1165</v>
      </c>
      <c r="D29" s="78">
        <v>88428</v>
      </c>
      <c r="E29" s="78">
        <v>1442</v>
      </c>
      <c r="F29" s="79">
        <f t="shared" si="0"/>
        <v>1.3035970962871891E-2</v>
      </c>
      <c r="G29" s="5"/>
    </row>
    <row r="30" spans="2:7" ht="16.5" customHeight="1" x14ac:dyDescent="0.2">
      <c r="B30" s="77" t="s">
        <v>41</v>
      </c>
      <c r="C30" s="78">
        <v>924</v>
      </c>
      <c r="D30" s="78">
        <v>58199</v>
      </c>
      <c r="E30" s="78">
        <v>1193</v>
      </c>
      <c r="F30" s="79">
        <f t="shared" si="0"/>
        <v>1.0784960720323278E-2</v>
      </c>
      <c r="G30" s="5"/>
    </row>
    <row r="31" spans="2:7" ht="16.5" customHeight="1" x14ac:dyDescent="0.2">
      <c r="B31" s="77" t="s">
        <v>40</v>
      </c>
      <c r="C31" s="78">
        <v>1064</v>
      </c>
      <c r="D31" s="78">
        <v>94381</v>
      </c>
      <c r="E31" s="78">
        <v>1175</v>
      </c>
      <c r="F31" s="79">
        <f t="shared" si="0"/>
        <v>1.0622237088331812E-2</v>
      </c>
      <c r="G31" s="5"/>
    </row>
    <row r="32" spans="2:7" ht="16.5" customHeight="1" x14ac:dyDescent="0.2">
      <c r="B32" s="77" t="s">
        <v>42</v>
      </c>
      <c r="C32" s="78">
        <v>724</v>
      </c>
      <c r="D32" s="78">
        <v>46735</v>
      </c>
      <c r="E32" s="78">
        <v>866</v>
      </c>
      <c r="F32" s="79">
        <f t="shared" si="0"/>
        <v>7.8288147391449778E-3</v>
      </c>
      <c r="G32" s="5"/>
    </row>
    <row r="33" spans="2:7" ht="16.5" customHeight="1" x14ac:dyDescent="0.2">
      <c r="B33" s="77" t="s">
        <v>46</v>
      </c>
      <c r="C33" s="78">
        <v>677</v>
      </c>
      <c r="D33" s="78">
        <v>42637</v>
      </c>
      <c r="E33" s="78">
        <v>855</v>
      </c>
      <c r="F33" s="79">
        <f t="shared" si="0"/>
        <v>7.7293725195946373E-3</v>
      </c>
      <c r="G33" s="5"/>
    </row>
    <row r="34" spans="2:7" ht="16.5" customHeight="1" x14ac:dyDescent="0.2">
      <c r="B34" s="77" t="s">
        <v>44</v>
      </c>
      <c r="C34" s="78">
        <v>652</v>
      </c>
      <c r="D34" s="78">
        <v>40628</v>
      </c>
      <c r="E34" s="78">
        <v>831</v>
      </c>
      <c r="F34" s="79">
        <f t="shared" si="0"/>
        <v>7.5124076769393497E-3</v>
      </c>
      <c r="G34" s="5"/>
    </row>
    <row r="35" spans="2:7" ht="16.5" customHeight="1" x14ac:dyDescent="0.2">
      <c r="B35" s="77" t="s">
        <v>43</v>
      </c>
      <c r="C35" s="78">
        <v>477</v>
      </c>
      <c r="D35" s="78">
        <v>42980</v>
      </c>
      <c r="E35" s="78">
        <v>585</v>
      </c>
      <c r="F35" s="79">
        <f t="shared" si="0"/>
        <v>5.2885180397226469E-3</v>
      </c>
      <c r="G35" s="5"/>
    </row>
    <row r="36" spans="2:7" ht="16.5" customHeight="1" x14ac:dyDescent="0.2">
      <c r="B36" s="77" t="s">
        <v>47</v>
      </c>
      <c r="C36" s="78">
        <v>480</v>
      </c>
      <c r="D36" s="78">
        <v>35315</v>
      </c>
      <c r="E36" s="78">
        <v>522</v>
      </c>
      <c r="F36" s="79">
        <f t="shared" si="0"/>
        <v>4.7189853277525154E-3</v>
      </c>
      <c r="G36" s="5"/>
    </row>
    <row r="37" spans="2:7" ht="16.5" customHeight="1" x14ac:dyDescent="0.2">
      <c r="B37" s="77" t="s">
        <v>45</v>
      </c>
      <c r="C37" s="78">
        <v>422</v>
      </c>
      <c r="D37" s="78">
        <v>28736</v>
      </c>
      <c r="E37" s="78">
        <v>504</v>
      </c>
      <c r="F37" s="79">
        <f t="shared" si="0"/>
        <v>4.5562616957610493E-3</v>
      </c>
      <c r="G37" s="5"/>
    </row>
    <row r="38" spans="2:7" ht="16.5" customHeight="1" x14ac:dyDescent="0.2">
      <c r="B38" s="77" t="s">
        <v>48</v>
      </c>
      <c r="C38" s="78">
        <v>290</v>
      </c>
      <c r="D38" s="78">
        <v>20582</v>
      </c>
      <c r="E38" s="78">
        <v>360</v>
      </c>
      <c r="F38" s="79">
        <f t="shared" si="0"/>
        <v>3.254472639829321E-3</v>
      </c>
      <c r="G38" s="5"/>
    </row>
    <row r="39" spans="2:7" ht="16.5" customHeight="1" x14ac:dyDescent="0.2">
      <c r="B39" s="77" t="s">
        <v>130</v>
      </c>
      <c r="C39" s="78">
        <v>251</v>
      </c>
      <c r="D39" s="78">
        <v>15846</v>
      </c>
      <c r="E39" s="78">
        <v>324</v>
      </c>
      <c r="F39" s="79">
        <f t="shared" si="0"/>
        <v>2.9290253758463888E-3</v>
      </c>
      <c r="G39" s="5"/>
    </row>
    <row r="40" spans="2:7" ht="16.5" customHeight="1" x14ac:dyDescent="0.2">
      <c r="B40" s="77" t="s">
        <v>132</v>
      </c>
      <c r="C40" s="78">
        <v>189</v>
      </c>
      <c r="D40" s="78">
        <v>11907</v>
      </c>
      <c r="E40" s="78">
        <v>244</v>
      </c>
      <c r="F40" s="79">
        <f t="shared" si="0"/>
        <v>2.2058092336620953E-3</v>
      </c>
      <c r="G40" s="5"/>
    </row>
    <row r="41" spans="2:7" ht="16.5" customHeight="1" x14ac:dyDescent="0.2">
      <c r="B41" s="77" t="s">
        <v>134</v>
      </c>
      <c r="C41" s="78">
        <v>144</v>
      </c>
      <c r="D41" s="78">
        <v>8449</v>
      </c>
      <c r="E41" s="78">
        <v>162</v>
      </c>
      <c r="F41" s="79">
        <f t="shared" si="0"/>
        <v>1.4645126879231944E-3</v>
      </c>
      <c r="G41" s="5"/>
    </row>
    <row r="42" spans="2:7" ht="16.5" customHeight="1" x14ac:dyDescent="0.2">
      <c r="B42" s="77" t="s">
        <v>53</v>
      </c>
      <c r="C42" s="78">
        <v>93</v>
      </c>
      <c r="D42" s="78">
        <v>6235</v>
      </c>
      <c r="E42" s="78">
        <v>104</v>
      </c>
      <c r="F42" s="79">
        <f t="shared" si="0"/>
        <v>9.4018098483958162E-4</v>
      </c>
      <c r="G42" s="5"/>
    </row>
    <row r="43" spans="2:7" ht="16.5" customHeight="1" x14ac:dyDescent="0.2">
      <c r="B43" s="77" t="s">
        <v>126</v>
      </c>
      <c r="C43" s="78">
        <v>81</v>
      </c>
      <c r="D43" s="78">
        <v>6363</v>
      </c>
      <c r="E43" s="78">
        <v>89</v>
      </c>
      <c r="F43" s="79">
        <f t="shared" si="0"/>
        <v>8.0457795818002654E-4</v>
      </c>
      <c r="G43" s="5"/>
    </row>
    <row r="44" spans="2:7" ht="16.5" customHeight="1" x14ac:dyDescent="0.2">
      <c r="B44" s="77" t="s">
        <v>54</v>
      </c>
      <c r="C44" s="78">
        <v>62</v>
      </c>
      <c r="D44" s="78">
        <v>3444</v>
      </c>
      <c r="E44" s="78">
        <v>71</v>
      </c>
      <c r="F44" s="79">
        <f t="shared" si="0"/>
        <v>6.4185432618856051E-4</v>
      </c>
      <c r="G44" s="5"/>
    </row>
    <row r="45" spans="2:7" ht="16.5" customHeight="1" x14ac:dyDescent="0.2">
      <c r="B45" s="77" t="s">
        <v>56</v>
      </c>
      <c r="C45" s="78">
        <v>60</v>
      </c>
      <c r="D45" s="78">
        <v>3340</v>
      </c>
      <c r="E45" s="78">
        <v>66</v>
      </c>
      <c r="F45" s="79">
        <f t="shared" si="0"/>
        <v>5.9665331730204222E-4</v>
      </c>
      <c r="G45" s="5"/>
    </row>
    <row r="46" spans="2:7" ht="16.5" customHeight="1" x14ac:dyDescent="0.2">
      <c r="B46" s="77" t="s">
        <v>138</v>
      </c>
      <c r="C46" s="78">
        <v>44</v>
      </c>
      <c r="D46" s="78">
        <v>2464</v>
      </c>
      <c r="E46" s="78">
        <v>51</v>
      </c>
      <c r="F46" s="79">
        <f t="shared" si="0"/>
        <v>4.6105029064248714E-4</v>
      </c>
      <c r="G46" s="5"/>
    </row>
    <row r="47" spans="2:7" ht="16.5" customHeight="1" x14ac:dyDescent="0.2">
      <c r="B47" s="77" t="s">
        <v>133</v>
      </c>
      <c r="C47" s="78">
        <v>40</v>
      </c>
      <c r="D47" s="78">
        <v>2560</v>
      </c>
      <c r="E47" s="78">
        <v>49</v>
      </c>
      <c r="F47" s="79">
        <f t="shared" si="0"/>
        <v>4.429698870878798E-4</v>
      </c>
      <c r="G47" s="5"/>
    </row>
    <row r="48" spans="2:7" ht="16.5" customHeight="1" x14ac:dyDescent="0.2">
      <c r="B48" s="77" t="s">
        <v>60</v>
      </c>
      <c r="C48" s="78">
        <v>20</v>
      </c>
      <c r="D48" s="78">
        <v>2392</v>
      </c>
      <c r="E48" s="78">
        <v>24</v>
      </c>
      <c r="F48" s="79">
        <f t="shared" si="0"/>
        <v>2.1696484265528807E-4</v>
      </c>
      <c r="G48" s="5"/>
    </row>
    <row r="49" spans="2:6" ht="16.5" customHeight="1" x14ac:dyDescent="0.2">
      <c r="B49" s="60" t="s">
        <v>70</v>
      </c>
      <c r="C49" s="61">
        <f>SUM(C13:C48)</f>
        <v>94032</v>
      </c>
      <c r="D49" s="61">
        <f>SUM(D13:D48)</f>
        <v>7321444</v>
      </c>
      <c r="E49" s="61">
        <f>SUM(E13:E48)</f>
        <v>110617</v>
      </c>
      <c r="F49" s="62">
        <f t="shared" si="0"/>
        <v>1</v>
      </c>
    </row>
  </sheetData>
  <sortState xmlns:xlrd2="http://schemas.microsoft.com/office/spreadsheetml/2017/richdata2" ref="B13:F48">
    <sortCondition descending="1" ref="E13:E48"/>
  </sortState>
  <mergeCells count="2">
    <mergeCell ref="B9:F9"/>
    <mergeCell ref="E10:F10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8:H66"/>
  <sheetViews>
    <sheetView showGridLines="0" zoomScaleNormal="100" zoomScaleSheetLayoutView="100" workbookViewId="0">
      <selection activeCell="G6" sqref="G6"/>
    </sheetView>
  </sheetViews>
  <sheetFormatPr baseColWidth="10" defaultColWidth="11.42578125" defaultRowHeight="12.75" x14ac:dyDescent="0.2"/>
  <cols>
    <col min="1" max="1" width="11.140625" customWidth="1"/>
    <col min="2" max="3" width="11.7109375" customWidth="1"/>
    <col min="4" max="4" width="12.140625" customWidth="1"/>
    <col min="5" max="6" width="11.7109375" customWidth="1"/>
    <col min="7" max="7" width="13.140625" customWidth="1"/>
    <col min="8" max="8" width="12.28515625" customWidth="1"/>
  </cols>
  <sheetData>
    <row r="8" spans="1:8" x14ac:dyDescent="0.2">
      <c r="F8" s="8"/>
    </row>
    <row r="9" spans="1:8" s="26" customFormat="1" ht="20.100000000000001" customHeight="1" x14ac:dyDescent="0.2">
      <c r="A9" s="93" t="s">
        <v>72</v>
      </c>
      <c r="B9" s="93"/>
      <c r="C9" s="93"/>
      <c r="D9" s="93"/>
      <c r="E9" s="93"/>
      <c r="F9" s="93"/>
      <c r="G9" s="93"/>
      <c r="H9" s="93"/>
    </row>
    <row r="10" spans="1:8" s="15" customFormat="1" ht="11.25" x14ac:dyDescent="0.2">
      <c r="A10" s="19"/>
      <c r="B10" s="16"/>
      <c r="C10" s="16"/>
      <c r="D10" s="16"/>
      <c r="F10" s="94" t="str">
        <f>+CONCATENATE(MID(Principal!C13,1,14)," de ambas temporadas")</f>
        <v>datos al 30/04 de ambas temporadas</v>
      </c>
      <c r="G10" s="94"/>
      <c r="H10" s="94"/>
    </row>
    <row r="11" spans="1:8" s="12" customFormat="1" x14ac:dyDescent="0.2"/>
    <row r="12" spans="1:8" s="12" customFormat="1" ht="16.5" customHeight="1" x14ac:dyDescent="0.2">
      <c r="A12" s="47"/>
      <c r="B12" s="45"/>
      <c r="C12" s="45"/>
      <c r="D12" s="54">
        <v>2023</v>
      </c>
      <c r="E12" s="47"/>
      <c r="F12" s="46"/>
      <c r="G12" s="46"/>
      <c r="H12" s="73">
        <v>2024</v>
      </c>
    </row>
    <row r="13" spans="1:8" s="20" customFormat="1" ht="16.5" customHeight="1" x14ac:dyDescent="0.2">
      <c r="A13" s="38" t="s">
        <v>73</v>
      </c>
      <c r="B13" s="39" t="s">
        <v>167</v>
      </c>
      <c r="C13" s="39" t="s">
        <v>169</v>
      </c>
      <c r="D13" s="40" t="s">
        <v>168</v>
      </c>
      <c r="E13" s="48" t="s">
        <v>6</v>
      </c>
      <c r="F13" s="40" t="s">
        <v>7</v>
      </c>
      <c r="G13" s="40" t="s">
        <v>8</v>
      </c>
      <c r="H13" s="40" t="s">
        <v>74</v>
      </c>
    </row>
    <row r="14" spans="1:8" ht="16.5" customHeight="1" x14ac:dyDescent="0.2">
      <c r="A14" s="74" t="s">
        <v>75</v>
      </c>
      <c r="B14" s="53">
        <v>2500</v>
      </c>
      <c r="C14" s="53">
        <v>38322</v>
      </c>
      <c r="D14" s="53">
        <v>3257</v>
      </c>
      <c r="E14" s="49">
        <v>40</v>
      </c>
      <c r="F14" s="41">
        <v>2374</v>
      </c>
      <c r="G14" s="41">
        <v>37</v>
      </c>
      <c r="H14" s="71">
        <f>+(G14-D14)/D14</f>
        <v>-0.98863985262511511</v>
      </c>
    </row>
    <row r="15" spans="1:8" ht="16.5" customHeight="1" x14ac:dyDescent="0.2">
      <c r="A15" s="74" t="s">
        <v>142</v>
      </c>
      <c r="B15" s="53">
        <v>0</v>
      </c>
      <c r="C15" s="53">
        <v>0</v>
      </c>
      <c r="D15" s="53">
        <v>0</v>
      </c>
      <c r="E15" s="49">
        <v>99</v>
      </c>
      <c r="F15" s="41">
        <v>99</v>
      </c>
      <c r="G15" s="41">
        <v>134</v>
      </c>
      <c r="H15" s="71" t="s">
        <v>76</v>
      </c>
    </row>
    <row r="16" spans="1:8" ht="16.5" customHeight="1" x14ac:dyDescent="0.2">
      <c r="A16" s="74" t="s">
        <v>77</v>
      </c>
      <c r="B16" s="53">
        <v>40</v>
      </c>
      <c r="C16" s="53">
        <v>4800</v>
      </c>
      <c r="D16" s="53">
        <v>46</v>
      </c>
      <c r="E16" s="49">
        <v>509</v>
      </c>
      <c r="F16" s="41">
        <v>61781</v>
      </c>
      <c r="G16" s="41">
        <v>560</v>
      </c>
      <c r="H16" s="71">
        <f t="shared" ref="H16:H27" si="0">+(G16-D16)/D16</f>
        <v>11.173913043478262</v>
      </c>
    </row>
    <row r="17" spans="1:8" ht="16.5" customHeight="1" x14ac:dyDescent="0.2">
      <c r="A17" s="74" t="s">
        <v>78</v>
      </c>
      <c r="B17" s="53">
        <v>8</v>
      </c>
      <c r="C17" s="53">
        <v>960</v>
      </c>
      <c r="D17" s="53">
        <v>10</v>
      </c>
      <c r="E17" s="49">
        <v>0</v>
      </c>
      <c r="F17" s="41">
        <v>0</v>
      </c>
      <c r="G17" s="41">
        <v>0</v>
      </c>
      <c r="H17" s="71">
        <f t="shared" si="0"/>
        <v>-1</v>
      </c>
    </row>
    <row r="18" spans="1:8" ht="16.5" customHeight="1" x14ac:dyDescent="0.2">
      <c r="A18" s="74" t="s">
        <v>143</v>
      </c>
      <c r="B18" s="53">
        <v>20</v>
      </c>
      <c r="C18" s="53">
        <v>2400</v>
      </c>
      <c r="D18" s="53">
        <v>24</v>
      </c>
      <c r="E18" s="49">
        <v>0</v>
      </c>
      <c r="F18" s="41">
        <v>0</v>
      </c>
      <c r="G18" s="41">
        <v>0</v>
      </c>
      <c r="H18" s="71">
        <f t="shared" si="0"/>
        <v>-1</v>
      </c>
    </row>
    <row r="19" spans="1:8" ht="16.5" customHeight="1" x14ac:dyDescent="0.2">
      <c r="A19" s="74" t="s">
        <v>79</v>
      </c>
      <c r="B19" s="53">
        <v>0</v>
      </c>
      <c r="C19" s="53">
        <v>0</v>
      </c>
      <c r="D19" s="53">
        <v>0</v>
      </c>
      <c r="E19" s="49">
        <v>580</v>
      </c>
      <c r="F19" s="41">
        <v>64790</v>
      </c>
      <c r="G19" s="41">
        <v>907</v>
      </c>
      <c r="H19" s="71" t="s">
        <v>76</v>
      </c>
    </row>
    <row r="20" spans="1:8" ht="16.5" customHeight="1" x14ac:dyDescent="0.2">
      <c r="A20" s="74" t="s">
        <v>144</v>
      </c>
      <c r="B20" s="53">
        <v>1123</v>
      </c>
      <c r="C20" s="53">
        <v>71661</v>
      </c>
      <c r="D20" s="53">
        <v>1363</v>
      </c>
      <c r="E20" s="49">
        <v>300</v>
      </c>
      <c r="F20" s="41">
        <v>18936</v>
      </c>
      <c r="G20" s="41">
        <v>360</v>
      </c>
      <c r="H20" s="71">
        <f t="shared" si="0"/>
        <v>-0.73587674247982393</v>
      </c>
    </row>
    <row r="21" spans="1:8" ht="16.5" customHeight="1" x14ac:dyDescent="0.2">
      <c r="A21" s="74" t="s">
        <v>80</v>
      </c>
      <c r="B21" s="53">
        <v>6486</v>
      </c>
      <c r="C21" s="53">
        <v>320316</v>
      </c>
      <c r="D21" s="53">
        <v>6833</v>
      </c>
      <c r="E21" s="49">
        <v>4339</v>
      </c>
      <c r="F21" s="41">
        <v>252132</v>
      </c>
      <c r="G21" s="41">
        <v>4497</v>
      </c>
      <c r="H21" s="71">
        <f t="shared" si="0"/>
        <v>-0.34187033513829945</v>
      </c>
    </row>
    <row r="22" spans="1:8" ht="16.5" customHeight="1" x14ac:dyDescent="0.2">
      <c r="A22" s="74" t="s">
        <v>81</v>
      </c>
      <c r="B22" s="53">
        <v>73</v>
      </c>
      <c r="C22" s="53">
        <v>8760</v>
      </c>
      <c r="D22" s="53">
        <v>88</v>
      </c>
      <c r="E22" s="49">
        <v>0</v>
      </c>
      <c r="F22" s="41">
        <v>0</v>
      </c>
      <c r="G22" s="41">
        <v>0</v>
      </c>
      <c r="H22" s="71">
        <f t="shared" si="0"/>
        <v>-1</v>
      </c>
    </row>
    <row r="23" spans="1:8" ht="16.5" customHeight="1" x14ac:dyDescent="0.2">
      <c r="A23" s="74" t="s">
        <v>82</v>
      </c>
      <c r="B23" s="53">
        <v>20</v>
      </c>
      <c r="C23" s="53">
        <v>2400</v>
      </c>
      <c r="D23" s="53">
        <v>24</v>
      </c>
      <c r="E23" s="49">
        <v>0</v>
      </c>
      <c r="F23" s="41">
        <v>0</v>
      </c>
      <c r="G23" s="41">
        <v>0</v>
      </c>
      <c r="H23" s="71">
        <f t="shared" si="0"/>
        <v>-1</v>
      </c>
    </row>
    <row r="24" spans="1:8" ht="16.5" customHeight="1" x14ac:dyDescent="0.2">
      <c r="A24" s="74" t="s">
        <v>83</v>
      </c>
      <c r="B24" s="53">
        <v>282</v>
      </c>
      <c r="C24" s="53">
        <v>35960</v>
      </c>
      <c r="D24" s="53">
        <v>333</v>
      </c>
      <c r="E24" s="49">
        <v>212</v>
      </c>
      <c r="F24" s="41">
        <v>25141</v>
      </c>
      <c r="G24" s="41">
        <v>231</v>
      </c>
      <c r="H24" s="71">
        <f t="shared" si="0"/>
        <v>-0.30630630630630629</v>
      </c>
    </row>
    <row r="25" spans="1:8" ht="16.5" customHeight="1" x14ac:dyDescent="0.2">
      <c r="A25" s="74" t="s">
        <v>84</v>
      </c>
      <c r="B25" s="53">
        <v>67218</v>
      </c>
      <c r="C25" s="53">
        <v>5368228</v>
      </c>
      <c r="D25" s="53">
        <v>79181</v>
      </c>
      <c r="E25" s="49">
        <v>89693</v>
      </c>
      <c r="F25" s="41">
        <v>7069312</v>
      </c>
      <c r="G25" s="41">
        <v>106120</v>
      </c>
      <c r="H25" s="71">
        <f t="shared" si="0"/>
        <v>0.34022050744496785</v>
      </c>
    </row>
    <row r="26" spans="1:8" ht="16.5" customHeight="1" x14ac:dyDescent="0.2">
      <c r="A26" s="74" t="s">
        <v>85</v>
      </c>
      <c r="B26" s="53">
        <v>1137</v>
      </c>
      <c r="C26" s="53">
        <v>125537</v>
      </c>
      <c r="D26" s="53">
        <v>1130</v>
      </c>
      <c r="E26" s="49">
        <v>680</v>
      </c>
      <c r="F26" s="41">
        <v>76356</v>
      </c>
      <c r="G26" s="41">
        <v>684</v>
      </c>
      <c r="H26" s="71">
        <f t="shared" si="0"/>
        <v>-0.39469026548672564</v>
      </c>
    </row>
    <row r="27" spans="1:8" ht="16.5" customHeight="1" x14ac:dyDescent="0.2">
      <c r="A27" s="74" t="s">
        <v>145</v>
      </c>
      <c r="B27" s="53">
        <v>140</v>
      </c>
      <c r="C27" s="53">
        <v>14000</v>
      </c>
      <c r="D27" s="53">
        <v>140</v>
      </c>
      <c r="E27" s="49">
        <v>260</v>
      </c>
      <c r="F27" s="41">
        <v>22120</v>
      </c>
      <c r="G27" s="41">
        <v>265</v>
      </c>
      <c r="H27" s="71">
        <f t="shared" si="0"/>
        <v>0.8928571428571429</v>
      </c>
    </row>
    <row r="28" spans="1:8" ht="16.5" customHeight="1" x14ac:dyDescent="0.2">
      <c r="A28" s="42" t="s">
        <v>70</v>
      </c>
      <c r="B28" s="43">
        <f t="shared" ref="B28:G28" si="1">SUM(B14:B27)</f>
        <v>79047</v>
      </c>
      <c r="C28" s="43">
        <f t="shared" si="1"/>
        <v>5993344</v>
      </c>
      <c r="D28" s="43">
        <f t="shared" si="1"/>
        <v>92429</v>
      </c>
      <c r="E28" s="50">
        <f t="shared" si="1"/>
        <v>96712</v>
      </c>
      <c r="F28" s="44">
        <f t="shared" si="1"/>
        <v>7593041</v>
      </c>
      <c r="G28" s="44">
        <f t="shared" si="1"/>
        <v>113795</v>
      </c>
      <c r="H28" s="72">
        <f>+(G28-D28)/D28</f>
        <v>0.23116121563578532</v>
      </c>
    </row>
    <row r="29" spans="1:8" s="28" customFormat="1" ht="16.5" customHeight="1" x14ac:dyDescent="0.2">
      <c r="A29" s="35"/>
      <c r="B29" s="36"/>
      <c r="C29" s="36"/>
      <c r="D29" s="36"/>
      <c r="E29" s="37"/>
      <c r="F29" s="95" t="s">
        <v>86</v>
      </c>
      <c r="G29" s="95"/>
      <c r="H29" s="52">
        <f>+(E28-B28)/B28</f>
        <v>0.22347464166888054</v>
      </c>
    </row>
    <row r="30" spans="1:8" x14ac:dyDescent="0.2">
      <c r="A30" s="2"/>
      <c r="B30" s="1"/>
      <c r="C30" s="1"/>
      <c r="D30" s="1"/>
      <c r="E30" s="3"/>
      <c r="F30" s="3"/>
      <c r="G30" s="3"/>
      <c r="H30" s="3"/>
    </row>
    <row r="31" spans="1:8" ht="16.5" customHeight="1" x14ac:dyDescent="0.2">
      <c r="A31" s="47"/>
      <c r="B31" s="45"/>
      <c r="C31" s="45"/>
      <c r="D31" s="54">
        <v>2023</v>
      </c>
      <c r="E31" s="47"/>
      <c r="F31" s="46"/>
      <c r="G31" s="46"/>
      <c r="H31" s="73">
        <v>2024</v>
      </c>
    </row>
    <row r="32" spans="1:8" s="20" customFormat="1" ht="16.5" customHeight="1" x14ac:dyDescent="0.2">
      <c r="A32" s="38" t="s">
        <v>87</v>
      </c>
      <c r="B32" s="39" t="s">
        <v>167</v>
      </c>
      <c r="C32" s="39" t="s">
        <v>169</v>
      </c>
      <c r="D32" s="40" t="s">
        <v>168</v>
      </c>
      <c r="E32" s="48" t="s">
        <v>6</v>
      </c>
      <c r="F32" s="40" t="s">
        <v>7</v>
      </c>
      <c r="G32" s="40" t="s">
        <v>8</v>
      </c>
      <c r="H32" s="40" t="s">
        <v>74</v>
      </c>
    </row>
    <row r="33" spans="1:8" ht="16.5" customHeight="1" x14ac:dyDescent="0.2">
      <c r="A33" s="74" t="s">
        <v>88</v>
      </c>
      <c r="B33" s="53">
        <v>0</v>
      </c>
      <c r="C33" s="53">
        <v>0</v>
      </c>
      <c r="D33" s="53">
        <v>0</v>
      </c>
      <c r="E33" s="49">
        <v>20</v>
      </c>
      <c r="F33" s="41">
        <v>2400</v>
      </c>
      <c r="G33" s="41">
        <v>24</v>
      </c>
      <c r="H33" s="75" t="s">
        <v>76</v>
      </c>
    </row>
    <row r="34" spans="1:8" ht="16.5" customHeight="1" x14ac:dyDescent="0.2">
      <c r="A34" s="74" t="s">
        <v>89</v>
      </c>
      <c r="B34" s="53">
        <v>441</v>
      </c>
      <c r="C34" s="53">
        <v>52845</v>
      </c>
      <c r="D34" s="53">
        <v>441</v>
      </c>
      <c r="E34" s="49">
        <v>879</v>
      </c>
      <c r="F34" s="41">
        <v>84851</v>
      </c>
      <c r="G34" s="41">
        <v>969</v>
      </c>
      <c r="H34" s="76">
        <f t="shared" ref="H34:H64" si="2">+(G34-D34)/D34</f>
        <v>1.1972789115646258</v>
      </c>
    </row>
    <row r="35" spans="1:8" ht="16.5" customHeight="1" x14ac:dyDescent="0.2">
      <c r="A35" s="74" t="s">
        <v>90</v>
      </c>
      <c r="B35" s="53">
        <v>63</v>
      </c>
      <c r="C35" s="53">
        <v>3528</v>
      </c>
      <c r="D35" s="53">
        <v>67</v>
      </c>
      <c r="E35" s="49">
        <v>105</v>
      </c>
      <c r="F35" s="41">
        <v>6909</v>
      </c>
      <c r="G35" s="41">
        <v>112</v>
      </c>
      <c r="H35" s="75">
        <f t="shared" si="2"/>
        <v>0.67164179104477617</v>
      </c>
    </row>
    <row r="36" spans="1:8" ht="16.5" customHeight="1" x14ac:dyDescent="0.2">
      <c r="A36" s="74" t="s">
        <v>91</v>
      </c>
      <c r="B36" s="53">
        <v>562</v>
      </c>
      <c r="C36" s="53">
        <v>36808</v>
      </c>
      <c r="D36" s="53">
        <v>710</v>
      </c>
      <c r="E36" s="49">
        <v>10264</v>
      </c>
      <c r="F36" s="41">
        <v>649355</v>
      </c>
      <c r="G36" s="41">
        <v>12926</v>
      </c>
      <c r="H36" s="76">
        <f t="shared" si="2"/>
        <v>17.205633802816902</v>
      </c>
    </row>
    <row r="37" spans="1:8" ht="16.5" customHeight="1" x14ac:dyDescent="0.2">
      <c r="A37" s="74" t="s">
        <v>92</v>
      </c>
      <c r="B37" s="53">
        <v>3440</v>
      </c>
      <c r="C37" s="53">
        <v>140963</v>
      </c>
      <c r="D37" s="53">
        <v>4033</v>
      </c>
      <c r="E37" s="49">
        <v>2287</v>
      </c>
      <c r="F37" s="41">
        <v>141072</v>
      </c>
      <c r="G37" s="41">
        <v>2784</v>
      </c>
      <c r="H37" s="75">
        <f t="shared" si="2"/>
        <v>-0.30969501611703448</v>
      </c>
    </row>
    <row r="38" spans="1:8" ht="16.5" customHeight="1" x14ac:dyDescent="0.2">
      <c r="A38" s="74" t="s">
        <v>146</v>
      </c>
      <c r="B38" s="53">
        <v>42</v>
      </c>
      <c r="C38" s="53">
        <v>4354</v>
      </c>
      <c r="D38" s="53">
        <v>50</v>
      </c>
      <c r="E38" s="49">
        <v>0</v>
      </c>
      <c r="F38" s="41">
        <v>0</v>
      </c>
      <c r="G38" s="41">
        <v>0</v>
      </c>
      <c r="H38" s="76">
        <f t="shared" si="2"/>
        <v>-1</v>
      </c>
    </row>
    <row r="39" spans="1:8" ht="16.5" customHeight="1" x14ac:dyDescent="0.2">
      <c r="A39" s="74" t="s">
        <v>147</v>
      </c>
      <c r="B39" s="53">
        <v>40</v>
      </c>
      <c r="C39" s="53">
        <v>3200</v>
      </c>
      <c r="D39" s="53">
        <v>51</v>
      </c>
      <c r="E39" s="49">
        <v>0</v>
      </c>
      <c r="F39" s="41">
        <v>0</v>
      </c>
      <c r="G39" s="41">
        <v>0</v>
      </c>
      <c r="H39" s="75">
        <f t="shared" si="2"/>
        <v>-1</v>
      </c>
    </row>
    <row r="40" spans="1:8" ht="16.5" customHeight="1" x14ac:dyDescent="0.2">
      <c r="A40" s="74" t="s">
        <v>93</v>
      </c>
      <c r="B40" s="53">
        <v>0</v>
      </c>
      <c r="C40" s="53">
        <v>0</v>
      </c>
      <c r="D40" s="53">
        <v>0</v>
      </c>
      <c r="E40" s="49">
        <v>63</v>
      </c>
      <c r="F40" s="41">
        <v>6615</v>
      </c>
      <c r="G40" s="41">
        <v>67</v>
      </c>
      <c r="H40" s="76" t="s">
        <v>76</v>
      </c>
    </row>
    <row r="41" spans="1:8" ht="16.5" customHeight="1" x14ac:dyDescent="0.2">
      <c r="A41" s="74" t="s">
        <v>94</v>
      </c>
      <c r="B41" s="53">
        <v>816</v>
      </c>
      <c r="C41" s="53">
        <v>86216</v>
      </c>
      <c r="D41" s="53">
        <v>903</v>
      </c>
      <c r="E41" s="49">
        <v>690</v>
      </c>
      <c r="F41" s="41">
        <v>73283</v>
      </c>
      <c r="G41" s="41">
        <v>750</v>
      </c>
      <c r="H41" s="75">
        <f t="shared" si="2"/>
        <v>-0.16943521594684385</v>
      </c>
    </row>
    <row r="42" spans="1:8" ht="16.5" customHeight="1" x14ac:dyDescent="0.2">
      <c r="A42" s="74" t="s">
        <v>95</v>
      </c>
      <c r="B42" s="53">
        <v>1017</v>
      </c>
      <c r="C42" s="53">
        <v>84420</v>
      </c>
      <c r="D42" s="53">
        <v>1185</v>
      </c>
      <c r="E42" s="49">
        <v>716</v>
      </c>
      <c r="F42" s="41">
        <v>69499</v>
      </c>
      <c r="G42" s="41">
        <v>803</v>
      </c>
      <c r="H42" s="76">
        <f t="shared" si="2"/>
        <v>-0.32236286919831225</v>
      </c>
    </row>
    <row r="43" spans="1:8" ht="16.5" customHeight="1" x14ac:dyDescent="0.2">
      <c r="A43" s="74" t="s">
        <v>148</v>
      </c>
      <c r="B43" s="53">
        <v>0</v>
      </c>
      <c r="C43" s="53">
        <v>0</v>
      </c>
      <c r="D43" s="53">
        <v>0</v>
      </c>
      <c r="E43" s="49">
        <v>21</v>
      </c>
      <c r="F43" s="41">
        <v>1176</v>
      </c>
      <c r="G43" s="41">
        <v>22</v>
      </c>
      <c r="H43" s="75" t="s">
        <v>76</v>
      </c>
    </row>
    <row r="44" spans="1:8" ht="16.5" customHeight="1" x14ac:dyDescent="0.2">
      <c r="A44" s="74" t="s">
        <v>96</v>
      </c>
      <c r="B44" s="53">
        <v>187</v>
      </c>
      <c r="C44" s="53">
        <v>14596</v>
      </c>
      <c r="D44" s="53">
        <v>226</v>
      </c>
      <c r="E44" s="49">
        <v>948</v>
      </c>
      <c r="F44" s="41">
        <v>59938</v>
      </c>
      <c r="G44" s="41">
        <v>1166</v>
      </c>
      <c r="H44" s="76">
        <f t="shared" si="2"/>
        <v>4.1592920353982299</v>
      </c>
    </row>
    <row r="45" spans="1:8" ht="16.5" customHeight="1" x14ac:dyDescent="0.2">
      <c r="A45" s="74" t="s">
        <v>97</v>
      </c>
      <c r="B45" s="53">
        <v>418</v>
      </c>
      <c r="C45" s="53">
        <v>43184</v>
      </c>
      <c r="D45" s="53">
        <v>479</v>
      </c>
      <c r="E45" s="49">
        <v>1430</v>
      </c>
      <c r="F45" s="41">
        <v>152981</v>
      </c>
      <c r="G45" s="41">
        <v>1595</v>
      </c>
      <c r="H45" s="75">
        <f t="shared" si="2"/>
        <v>2.3298538622129437</v>
      </c>
    </row>
    <row r="46" spans="1:8" ht="16.5" customHeight="1" x14ac:dyDescent="0.2">
      <c r="A46" s="74" t="s">
        <v>98</v>
      </c>
      <c r="B46" s="53">
        <v>9850</v>
      </c>
      <c r="C46" s="53">
        <v>717794</v>
      </c>
      <c r="D46" s="53">
        <v>11683</v>
      </c>
      <c r="E46" s="49">
        <v>9448</v>
      </c>
      <c r="F46" s="41">
        <v>828899</v>
      </c>
      <c r="G46" s="41">
        <v>11265</v>
      </c>
      <c r="H46" s="76">
        <f t="shared" si="2"/>
        <v>-3.5778481554395274E-2</v>
      </c>
    </row>
    <row r="47" spans="1:8" ht="16.5" customHeight="1" x14ac:dyDescent="0.2">
      <c r="A47" s="74" t="s">
        <v>99</v>
      </c>
      <c r="B47" s="53">
        <v>603</v>
      </c>
      <c r="C47" s="53">
        <v>38437</v>
      </c>
      <c r="D47" s="53">
        <v>621</v>
      </c>
      <c r="E47" s="49">
        <v>473</v>
      </c>
      <c r="F47" s="41">
        <v>36568</v>
      </c>
      <c r="G47" s="41">
        <v>517</v>
      </c>
      <c r="H47" s="75">
        <f t="shared" si="2"/>
        <v>-0.16747181964573268</v>
      </c>
    </row>
    <row r="48" spans="1:8" ht="16.5" customHeight="1" x14ac:dyDescent="0.2">
      <c r="A48" s="74" t="s">
        <v>100</v>
      </c>
      <c r="B48" s="53">
        <v>2319</v>
      </c>
      <c r="C48" s="53">
        <v>137019</v>
      </c>
      <c r="D48" s="53">
        <v>2598</v>
      </c>
      <c r="E48" s="49">
        <v>2431</v>
      </c>
      <c r="F48" s="41">
        <v>160709</v>
      </c>
      <c r="G48" s="41">
        <v>2766</v>
      </c>
      <c r="H48" s="76">
        <f t="shared" si="2"/>
        <v>6.4665127020785224E-2</v>
      </c>
    </row>
    <row r="49" spans="1:8" ht="16.5" customHeight="1" x14ac:dyDescent="0.2">
      <c r="A49" s="74" t="s">
        <v>101</v>
      </c>
      <c r="B49" s="53">
        <v>182</v>
      </c>
      <c r="C49" s="53">
        <v>7353</v>
      </c>
      <c r="D49" s="53">
        <v>226</v>
      </c>
      <c r="E49" s="49">
        <v>63</v>
      </c>
      <c r="F49" s="41">
        <v>4725</v>
      </c>
      <c r="G49" s="41">
        <v>61</v>
      </c>
      <c r="H49" s="75">
        <f t="shared" si="2"/>
        <v>-0.73008849557522126</v>
      </c>
    </row>
    <row r="50" spans="1:8" ht="16.5" customHeight="1" x14ac:dyDescent="0.2">
      <c r="A50" s="74" t="s">
        <v>102</v>
      </c>
      <c r="B50" s="53">
        <v>1588</v>
      </c>
      <c r="C50" s="53">
        <v>108752</v>
      </c>
      <c r="D50" s="53">
        <v>1998</v>
      </c>
      <c r="E50" s="49">
        <v>2308</v>
      </c>
      <c r="F50" s="41">
        <v>168579</v>
      </c>
      <c r="G50" s="41">
        <v>2840</v>
      </c>
      <c r="H50" s="76">
        <f t="shared" si="2"/>
        <v>0.42142142142142142</v>
      </c>
    </row>
    <row r="51" spans="1:8" ht="16.5" customHeight="1" x14ac:dyDescent="0.2">
      <c r="A51" s="74" t="s">
        <v>103</v>
      </c>
      <c r="B51" s="53">
        <v>10073</v>
      </c>
      <c r="C51" s="53">
        <v>866563</v>
      </c>
      <c r="D51" s="53">
        <v>12736</v>
      </c>
      <c r="E51" s="49">
        <v>12502</v>
      </c>
      <c r="F51" s="41">
        <v>1092678</v>
      </c>
      <c r="G51" s="41">
        <v>15265</v>
      </c>
      <c r="H51" s="75">
        <f t="shared" si="2"/>
        <v>0.19857097989949749</v>
      </c>
    </row>
    <row r="52" spans="1:8" ht="16.5" customHeight="1" x14ac:dyDescent="0.2">
      <c r="A52" s="74" t="s">
        <v>162</v>
      </c>
      <c r="B52" s="53">
        <v>0</v>
      </c>
      <c r="C52" s="53">
        <v>0</v>
      </c>
      <c r="D52" s="53">
        <v>0</v>
      </c>
      <c r="E52" s="49">
        <v>21</v>
      </c>
      <c r="F52" s="41">
        <v>2205</v>
      </c>
      <c r="G52" s="41">
        <v>22</v>
      </c>
      <c r="H52" s="76" t="s">
        <v>76</v>
      </c>
    </row>
    <row r="53" spans="1:8" ht="16.5" customHeight="1" x14ac:dyDescent="0.2">
      <c r="A53" s="74" t="s">
        <v>104</v>
      </c>
      <c r="B53" s="53">
        <v>104</v>
      </c>
      <c r="C53" s="53">
        <v>11220</v>
      </c>
      <c r="D53" s="53">
        <v>123</v>
      </c>
      <c r="E53" s="49">
        <v>165</v>
      </c>
      <c r="F53" s="41">
        <v>16167</v>
      </c>
      <c r="G53" s="41">
        <v>186</v>
      </c>
      <c r="H53" s="75">
        <f t="shared" si="2"/>
        <v>0.51219512195121952</v>
      </c>
    </row>
    <row r="54" spans="1:8" ht="16.5" customHeight="1" x14ac:dyDescent="0.2">
      <c r="A54" s="74" t="s">
        <v>105</v>
      </c>
      <c r="B54" s="53">
        <v>203</v>
      </c>
      <c r="C54" s="53">
        <v>20466</v>
      </c>
      <c r="D54" s="53">
        <v>247</v>
      </c>
      <c r="E54" s="49">
        <v>103</v>
      </c>
      <c r="F54" s="41">
        <v>9910</v>
      </c>
      <c r="G54" s="41">
        <v>114</v>
      </c>
      <c r="H54" s="76">
        <f t="shared" si="2"/>
        <v>-0.53846153846153844</v>
      </c>
    </row>
    <row r="55" spans="1:8" ht="16.5" customHeight="1" x14ac:dyDescent="0.2">
      <c r="A55" s="74" t="s">
        <v>149</v>
      </c>
      <c r="B55" s="53">
        <v>0</v>
      </c>
      <c r="C55" s="53">
        <v>0</v>
      </c>
      <c r="D55" s="53">
        <v>0</v>
      </c>
      <c r="E55" s="49">
        <v>21</v>
      </c>
      <c r="F55" s="41">
        <v>1953</v>
      </c>
      <c r="G55" s="41">
        <v>24</v>
      </c>
      <c r="H55" s="75" t="s">
        <v>76</v>
      </c>
    </row>
    <row r="56" spans="1:8" ht="16.5" customHeight="1" x14ac:dyDescent="0.2">
      <c r="A56" s="74" t="s">
        <v>106</v>
      </c>
      <c r="B56" s="53">
        <v>210</v>
      </c>
      <c r="C56" s="53">
        <v>23407</v>
      </c>
      <c r="D56" s="53">
        <v>245</v>
      </c>
      <c r="E56" s="49">
        <v>399</v>
      </c>
      <c r="F56" s="41">
        <v>43792</v>
      </c>
      <c r="G56" s="41">
        <v>459</v>
      </c>
      <c r="H56" s="76">
        <f t="shared" si="2"/>
        <v>0.87346938775510208</v>
      </c>
    </row>
    <row r="57" spans="1:8" ht="16.5" customHeight="1" x14ac:dyDescent="0.2">
      <c r="A57" s="74" t="s">
        <v>107</v>
      </c>
      <c r="B57" s="53">
        <v>755</v>
      </c>
      <c r="C57" s="53">
        <v>41193</v>
      </c>
      <c r="D57" s="53">
        <v>809</v>
      </c>
      <c r="E57" s="49">
        <v>813</v>
      </c>
      <c r="F57" s="41">
        <v>40083</v>
      </c>
      <c r="G57" s="41">
        <v>893</v>
      </c>
      <c r="H57" s="75">
        <f t="shared" si="2"/>
        <v>0.103831891223733</v>
      </c>
    </row>
    <row r="58" spans="1:8" ht="16.5" customHeight="1" x14ac:dyDescent="0.2">
      <c r="A58" s="74" t="s">
        <v>108</v>
      </c>
      <c r="B58" s="53">
        <v>413</v>
      </c>
      <c r="C58" s="53">
        <v>36327</v>
      </c>
      <c r="D58" s="53">
        <v>453</v>
      </c>
      <c r="E58" s="49">
        <v>391</v>
      </c>
      <c r="F58" s="41">
        <v>39758</v>
      </c>
      <c r="G58" s="41">
        <v>440</v>
      </c>
      <c r="H58" s="76">
        <f t="shared" si="2"/>
        <v>-2.8697571743929361E-2</v>
      </c>
    </row>
    <row r="59" spans="1:8" ht="16.5" customHeight="1" x14ac:dyDescent="0.2">
      <c r="A59" s="74" t="s">
        <v>109</v>
      </c>
      <c r="B59" s="53">
        <v>61</v>
      </c>
      <c r="C59" s="53">
        <v>6685</v>
      </c>
      <c r="D59" s="53">
        <v>74</v>
      </c>
      <c r="E59" s="49">
        <v>40</v>
      </c>
      <c r="F59" s="41">
        <v>4480</v>
      </c>
      <c r="G59" s="41">
        <v>46</v>
      </c>
      <c r="H59" s="75">
        <f t="shared" si="2"/>
        <v>-0.3783783783783784</v>
      </c>
    </row>
    <row r="60" spans="1:8" ht="16.5" customHeight="1" x14ac:dyDescent="0.2">
      <c r="A60" s="74" t="s">
        <v>166</v>
      </c>
      <c r="B60" s="53">
        <v>41</v>
      </c>
      <c r="C60" s="53">
        <v>2763</v>
      </c>
      <c r="D60" s="53">
        <v>55</v>
      </c>
      <c r="E60" s="49">
        <v>0</v>
      </c>
      <c r="F60" s="41">
        <v>0</v>
      </c>
      <c r="G60" s="41">
        <v>0</v>
      </c>
      <c r="H60" s="75">
        <f t="shared" si="2"/>
        <v>-1</v>
      </c>
    </row>
    <row r="61" spans="1:8" ht="16.5" customHeight="1" x14ac:dyDescent="0.2">
      <c r="A61" s="74" t="s">
        <v>110</v>
      </c>
      <c r="B61" s="53">
        <v>29998</v>
      </c>
      <c r="C61" s="53">
        <v>2387740</v>
      </c>
      <c r="D61" s="53">
        <v>33331</v>
      </c>
      <c r="E61" s="49">
        <v>31867</v>
      </c>
      <c r="F61" s="41">
        <v>2638459</v>
      </c>
      <c r="G61" s="41">
        <v>35264</v>
      </c>
      <c r="H61" s="76">
        <f t="shared" si="2"/>
        <v>5.7994059584170893E-2</v>
      </c>
    </row>
    <row r="62" spans="1:8" ht="16.5" customHeight="1" x14ac:dyDescent="0.2">
      <c r="A62" s="74" t="s">
        <v>163</v>
      </c>
      <c r="B62" s="53">
        <v>0</v>
      </c>
      <c r="C62" s="53">
        <v>0</v>
      </c>
      <c r="D62" s="53">
        <v>0</v>
      </c>
      <c r="E62" s="49">
        <v>21</v>
      </c>
      <c r="F62" s="41">
        <v>1323</v>
      </c>
      <c r="G62" s="41">
        <v>27</v>
      </c>
      <c r="H62" s="75" t="s">
        <v>76</v>
      </c>
    </row>
    <row r="63" spans="1:8" ht="16.5" customHeight="1" x14ac:dyDescent="0.2">
      <c r="A63" s="74" t="s">
        <v>111</v>
      </c>
      <c r="B63" s="53">
        <v>183</v>
      </c>
      <c r="C63" s="53">
        <v>16257</v>
      </c>
      <c r="D63" s="53">
        <v>167</v>
      </c>
      <c r="E63" s="49">
        <v>184</v>
      </c>
      <c r="F63" s="41">
        <v>17062</v>
      </c>
      <c r="G63" s="41">
        <v>188</v>
      </c>
      <c r="H63" s="76">
        <f t="shared" si="2"/>
        <v>0.12574850299401197</v>
      </c>
    </row>
    <row r="64" spans="1:8" ht="16.5" customHeight="1" x14ac:dyDescent="0.2">
      <c r="A64" s="74" t="s">
        <v>112</v>
      </c>
      <c r="B64" s="53">
        <v>15438</v>
      </c>
      <c r="C64" s="53">
        <v>1101254</v>
      </c>
      <c r="D64" s="53">
        <v>18914</v>
      </c>
      <c r="E64" s="49">
        <v>18039</v>
      </c>
      <c r="F64" s="41">
        <v>1237612</v>
      </c>
      <c r="G64" s="41">
        <v>22194</v>
      </c>
      <c r="H64" s="75">
        <f t="shared" si="2"/>
        <v>0.17341651686581369</v>
      </c>
    </row>
    <row r="65" spans="1:8" ht="16.5" customHeight="1" x14ac:dyDescent="0.2">
      <c r="A65" s="42" t="s">
        <v>70</v>
      </c>
      <c r="B65" s="43">
        <f t="shared" ref="B65:G65" si="3">SUM(B33:B64)</f>
        <v>79047</v>
      </c>
      <c r="C65" s="43">
        <f t="shared" si="3"/>
        <v>5993344</v>
      </c>
      <c r="D65" s="43">
        <f t="shared" si="3"/>
        <v>92425</v>
      </c>
      <c r="E65" s="50">
        <f t="shared" si="3"/>
        <v>96712</v>
      </c>
      <c r="F65" s="44">
        <f t="shared" si="3"/>
        <v>7593041</v>
      </c>
      <c r="G65" s="44">
        <f t="shared" si="3"/>
        <v>113789</v>
      </c>
      <c r="H65" s="72">
        <f>+(G65-D65)/D65</f>
        <v>0.23114958074114147</v>
      </c>
    </row>
    <row r="66" spans="1:8" s="28" customFormat="1" ht="16.5" customHeight="1" x14ac:dyDescent="0.2">
      <c r="A66" s="35"/>
      <c r="B66" s="36"/>
      <c r="C66" s="36"/>
      <c r="D66" s="36"/>
      <c r="E66" s="37"/>
      <c r="F66" s="95" t="s">
        <v>86</v>
      </c>
      <c r="G66" s="95"/>
      <c r="H66" s="52">
        <f>+(E65-B65)/B65</f>
        <v>0.22347464166888054</v>
      </c>
    </row>
  </sheetData>
  <mergeCells count="4">
    <mergeCell ref="F29:G29"/>
    <mergeCell ref="F66:G66"/>
    <mergeCell ref="A9:H9"/>
    <mergeCell ref="F10:H10"/>
  </mergeCells>
  <phoneticPr fontId="0" type="noConversion"/>
  <pageMargins left="0.7" right="0.7" top="0.75" bottom="0.75" header="0.3" footer="0.3"/>
  <pageSetup paperSize="9" scale="89" orientation="portrait" horizontalDpi="300" verticalDpi="300" r:id="rId1"/>
  <headerFooter alignWithMargins="0"/>
  <ignoredErrors>
    <ignoredError sqref="H15 H19 H33 H40 H43 H52 H55 H62" calculatedColumn="1"/>
  </ignoredErrors>
  <drawing r:id="rId2"/>
  <tableParts count="2">
    <tablePart r:id="rId3"/>
    <tablePart r:id="rId4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9:I82"/>
  <sheetViews>
    <sheetView showGridLines="0" zoomScaleNormal="100" zoomScaleSheetLayoutView="100" workbookViewId="0">
      <pane xSplit="2" ySplit="13" topLeftCell="C14" activePane="bottomRight" state="frozen"/>
      <selection pane="topRight" activeCell="C1" sqref="C1"/>
      <selection pane="bottomLeft" activeCell="A14" sqref="A14"/>
      <selection pane="bottomRight" activeCell="D19" sqref="D19"/>
    </sheetView>
  </sheetViews>
  <sheetFormatPr baseColWidth="10" defaultColWidth="11.42578125" defaultRowHeight="12.75" x14ac:dyDescent="0.2"/>
  <cols>
    <col min="1" max="1" width="14.42578125" customWidth="1"/>
    <col min="2" max="2" width="10.140625" customWidth="1"/>
    <col min="3" max="4" width="11.7109375" customWidth="1"/>
    <col min="5" max="5" width="12.140625" customWidth="1"/>
    <col min="6" max="7" width="11.7109375" customWidth="1"/>
    <col min="8" max="8" width="13.140625" customWidth="1"/>
    <col min="9" max="9" width="14.140625" customWidth="1"/>
  </cols>
  <sheetData>
    <row r="9" spans="1:9" s="26" customFormat="1" ht="20.100000000000001" customHeight="1" x14ac:dyDescent="0.2">
      <c r="A9" s="93" t="s">
        <v>113</v>
      </c>
      <c r="B9" s="93"/>
      <c r="C9" s="93"/>
      <c r="D9" s="93"/>
      <c r="E9" s="93"/>
      <c r="F9" s="93"/>
      <c r="G9" s="93"/>
      <c r="H9" s="93"/>
      <c r="I9" s="93"/>
    </row>
    <row r="10" spans="1:9" s="15" customFormat="1" ht="11.25" x14ac:dyDescent="0.2">
      <c r="A10" s="19"/>
      <c r="B10" s="16"/>
      <c r="C10" s="16"/>
      <c r="D10" s="16"/>
      <c r="E10" s="16"/>
      <c r="F10" s="94" t="str">
        <f>+CONCATENATE(MID(Principal!C13,1,14)," de ambas temporadas")</f>
        <v>datos al 30/04 de ambas temporadas</v>
      </c>
      <c r="G10" s="94"/>
      <c r="H10" s="94"/>
      <c r="I10" s="94"/>
    </row>
    <row r="11" spans="1:9" s="12" customFormat="1" x14ac:dyDescent="0.2">
      <c r="G11" s="13"/>
      <c r="H11" s="13"/>
    </row>
    <row r="12" spans="1:9" s="28" customFormat="1" ht="16.5" customHeight="1" x14ac:dyDescent="0.2">
      <c r="A12" s="47"/>
      <c r="B12" s="47"/>
      <c r="C12" s="45"/>
      <c r="D12" s="45"/>
      <c r="E12" s="54">
        <v>2023</v>
      </c>
      <c r="F12" s="47"/>
      <c r="G12" s="46"/>
      <c r="H12" s="46"/>
      <c r="I12" s="73">
        <v>2024</v>
      </c>
    </row>
    <row r="13" spans="1:9" s="29" customFormat="1" ht="16.5" customHeight="1" x14ac:dyDescent="0.2">
      <c r="A13" s="38" t="s">
        <v>87</v>
      </c>
      <c r="B13" s="38" t="s">
        <v>73</v>
      </c>
      <c r="C13" s="39" t="s">
        <v>167</v>
      </c>
      <c r="D13" s="39" t="s">
        <v>169</v>
      </c>
      <c r="E13" s="40" t="s">
        <v>168</v>
      </c>
      <c r="F13" s="48" t="s">
        <v>6</v>
      </c>
      <c r="G13" s="40" t="s">
        <v>7</v>
      </c>
      <c r="H13" s="40" t="s">
        <v>8</v>
      </c>
      <c r="I13" s="40" t="s">
        <v>114</v>
      </c>
    </row>
    <row r="14" spans="1:9" ht="16.5" customHeight="1" x14ac:dyDescent="0.2">
      <c r="A14" s="74" t="s">
        <v>88</v>
      </c>
      <c r="B14" s="74" t="s">
        <v>84</v>
      </c>
      <c r="C14" s="53" t="s">
        <v>170</v>
      </c>
      <c r="D14" s="53">
        <v>0</v>
      </c>
      <c r="E14" s="53">
        <v>0</v>
      </c>
      <c r="F14" s="49">
        <v>20</v>
      </c>
      <c r="G14" s="41">
        <v>2400</v>
      </c>
      <c r="H14" s="41">
        <v>24</v>
      </c>
      <c r="I14" s="86" t="s">
        <v>76</v>
      </c>
    </row>
    <row r="15" spans="1:9" ht="16.5" customHeight="1" x14ac:dyDescent="0.2">
      <c r="A15" s="74" t="s">
        <v>89</v>
      </c>
      <c r="B15" s="74" t="s">
        <v>84</v>
      </c>
      <c r="C15" s="53">
        <v>441</v>
      </c>
      <c r="D15" s="53">
        <v>52845</v>
      </c>
      <c r="E15" s="53">
        <v>441</v>
      </c>
      <c r="F15" s="49">
        <v>879</v>
      </c>
      <c r="G15" s="41">
        <v>84851</v>
      </c>
      <c r="H15" s="41">
        <v>969</v>
      </c>
      <c r="I15" s="71">
        <f t="shared" ref="I15:I80" si="0">+(H15-E15)/E15</f>
        <v>1.1972789115646258</v>
      </c>
    </row>
    <row r="16" spans="1:9" ht="16.5" customHeight="1" x14ac:dyDescent="0.2">
      <c r="A16" s="74" t="s">
        <v>90</v>
      </c>
      <c r="B16" s="74" t="s">
        <v>80</v>
      </c>
      <c r="C16" s="53">
        <v>63</v>
      </c>
      <c r="D16" s="53">
        <v>3528</v>
      </c>
      <c r="E16" s="53">
        <v>67</v>
      </c>
      <c r="F16" s="49">
        <v>84</v>
      </c>
      <c r="G16" s="41">
        <v>4704</v>
      </c>
      <c r="H16" s="41">
        <v>89</v>
      </c>
      <c r="I16" s="71">
        <f t="shared" si="0"/>
        <v>0.32835820895522388</v>
      </c>
    </row>
    <row r="17" spans="1:9" ht="16.5" customHeight="1" x14ac:dyDescent="0.2">
      <c r="A17" s="74" t="s">
        <v>90</v>
      </c>
      <c r="B17" s="74" t="s">
        <v>84</v>
      </c>
      <c r="C17" s="53">
        <v>0</v>
      </c>
      <c r="D17" s="53">
        <v>0</v>
      </c>
      <c r="E17" s="53">
        <v>0</v>
      </c>
      <c r="F17" s="49">
        <v>21</v>
      </c>
      <c r="G17" s="41">
        <v>2205</v>
      </c>
      <c r="H17" s="41">
        <v>22</v>
      </c>
      <c r="I17" s="71" t="s">
        <v>76</v>
      </c>
    </row>
    <row r="18" spans="1:9" ht="16.5" customHeight="1" x14ac:dyDescent="0.2">
      <c r="A18" s="74" t="s">
        <v>91</v>
      </c>
      <c r="B18" s="74" t="s">
        <v>150</v>
      </c>
      <c r="C18" s="53">
        <v>40</v>
      </c>
      <c r="D18" s="53">
        <v>2595</v>
      </c>
      <c r="E18" s="53">
        <v>52</v>
      </c>
      <c r="F18" s="49">
        <v>0</v>
      </c>
      <c r="G18" s="41">
        <v>0</v>
      </c>
      <c r="H18" s="41">
        <v>0</v>
      </c>
      <c r="I18" s="71">
        <f t="shared" si="0"/>
        <v>-1</v>
      </c>
    </row>
    <row r="19" spans="1:9" ht="16.5" customHeight="1" x14ac:dyDescent="0.2">
      <c r="A19" s="74" t="s">
        <v>91</v>
      </c>
      <c r="B19" s="74" t="s">
        <v>77</v>
      </c>
      <c r="C19" s="53">
        <v>0</v>
      </c>
      <c r="D19" s="53">
        <v>0</v>
      </c>
      <c r="E19" s="53">
        <v>0</v>
      </c>
      <c r="F19" s="49">
        <v>60</v>
      </c>
      <c r="G19" s="41">
        <v>7040</v>
      </c>
      <c r="H19" s="41">
        <v>67</v>
      </c>
      <c r="I19" s="71" t="s">
        <v>76</v>
      </c>
    </row>
    <row r="20" spans="1:9" ht="16.5" customHeight="1" x14ac:dyDescent="0.2">
      <c r="A20" s="74" t="s">
        <v>91</v>
      </c>
      <c r="B20" s="74" t="s">
        <v>80</v>
      </c>
      <c r="C20" s="53">
        <v>0</v>
      </c>
      <c r="D20" s="53">
        <v>0</v>
      </c>
      <c r="E20" s="53">
        <v>0</v>
      </c>
      <c r="F20" s="49">
        <v>500</v>
      </c>
      <c r="G20" s="41">
        <v>27287</v>
      </c>
      <c r="H20" s="41">
        <v>518</v>
      </c>
      <c r="I20" s="71" t="s">
        <v>76</v>
      </c>
    </row>
    <row r="21" spans="1:9" ht="16.5" customHeight="1" x14ac:dyDescent="0.2">
      <c r="A21" s="74" t="s">
        <v>91</v>
      </c>
      <c r="B21" s="74" t="s">
        <v>84</v>
      </c>
      <c r="C21" s="53">
        <v>522</v>
      </c>
      <c r="D21" s="53">
        <v>34213</v>
      </c>
      <c r="E21" s="53">
        <v>657</v>
      </c>
      <c r="F21" s="49">
        <v>9704</v>
      </c>
      <c r="G21" s="41">
        <v>615028</v>
      </c>
      <c r="H21" s="41">
        <v>12342</v>
      </c>
      <c r="I21" s="71">
        <f t="shared" si="0"/>
        <v>17.785388127853881</v>
      </c>
    </row>
    <row r="22" spans="1:9" ht="16.5" customHeight="1" x14ac:dyDescent="0.2">
      <c r="A22" s="74" t="s">
        <v>92</v>
      </c>
      <c r="B22" s="74" t="s">
        <v>80</v>
      </c>
      <c r="C22" s="53">
        <v>1197</v>
      </c>
      <c r="D22" s="53">
        <v>6201</v>
      </c>
      <c r="E22" s="53">
        <v>1412</v>
      </c>
      <c r="F22" s="49">
        <v>0</v>
      </c>
      <c r="G22" s="41">
        <v>0</v>
      </c>
      <c r="H22" s="41">
        <v>0</v>
      </c>
      <c r="I22" s="71">
        <f t="shared" si="0"/>
        <v>-1</v>
      </c>
    </row>
    <row r="23" spans="1:9" ht="16.5" customHeight="1" x14ac:dyDescent="0.2">
      <c r="A23" s="74" t="s">
        <v>92</v>
      </c>
      <c r="B23" s="74" t="s">
        <v>84</v>
      </c>
      <c r="C23" s="53">
        <v>2243</v>
      </c>
      <c r="D23" s="53">
        <v>134762</v>
      </c>
      <c r="E23" s="53">
        <v>2621</v>
      </c>
      <c r="F23" s="49">
        <v>2287</v>
      </c>
      <c r="G23" s="41">
        <v>141072</v>
      </c>
      <c r="H23" s="41">
        <v>2784</v>
      </c>
      <c r="I23" s="71">
        <f t="shared" si="0"/>
        <v>6.2190003815337659E-2</v>
      </c>
    </row>
    <row r="24" spans="1:9" ht="16.5" customHeight="1" x14ac:dyDescent="0.2">
      <c r="A24" s="74" t="s">
        <v>146</v>
      </c>
      <c r="B24" s="74" t="s">
        <v>84</v>
      </c>
      <c r="C24" s="53">
        <v>42</v>
      </c>
      <c r="D24" s="53">
        <v>4354</v>
      </c>
      <c r="E24" s="53">
        <v>50</v>
      </c>
      <c r="F24" s="49">
        <v>0</v>
      </c>
      <c r="G24" s="41">
        <v>0</v>
      </c>
      <c r="H24" s="41">
        <v>0</v>
      </c>
      <c r="I24" s="71">
        <f t="shared" si="0"/>
        <v>-1</v>
      </c>
    </row>
    <row r="25" spans="1:9" ht="16.5" customHeight="1" x14ac:dyDescent="0.2">
      <c r="A25" s="74" t="s">
        <v>147</v>
      </c>
      <c r="B25" s="74" t="s">
        <v>84</v>
      </c>
      <c r="C25" s="53">
        <v>40</v>
      </c>
      <c r="D25" s="53">
        <v>3200</v>
      </c>
      <c r="E25" s="53">
        <v>51</v>
      </c>
      <c r="F25" s="49">
        <v>0</v>
      </c>
      <c r="G25" s="41">
        <v>0</v>
      </c>
      <c r="H25" s="41">
        <v>0</v>
      </c>
      <c r="I25" s="71">
        <f t="shared" si="0"/>
        <v>-1</v>
      </c>
    </row>
    <row r="26" spans="1:9" ht="16.5" customHeight="1" x14ac:dyDescent="0.2">
      <c r="A26" s="74" t="s">
        <v>93</v>
      </c>
      <c r="B26" s="74" t="s">
        <v>84</v>
      </c>
      <c r="C26" s="53">
        <v>0</v>
      </c>
      <c r="D26" s="53">
        <v>0</v>
      </c>
      <c r="E26" s="53">
        <v>0</v>
      </c>
      <c r="F26" s="49">
        <v>63</v>
      </c>
      <c r="G26" s="41">
        <v>6615</v>
      </c>
      <c r="H26" s="41">
        <v>67</v>
      </c>
      <c r="I26" s="71" t="s">
        <v>76</v>
      </c>
    </row>
    <row r="27" spans="1:9" ht="16.5" customHeight="1" x14ac:dyDescent="0.2">
      <c r="A27" s="74" t="s">
        <v>115</v>
      </c>
      <c r="B27" s="74" t="s">
        <v>84</v>
      </c>
      <c r="C27" s="53">
        <v>816</v>
      </c>
      <c r="D27" s="53">
        <v>86216</v>
      </c>
      <c r="E27" s="53">
        <v>903</v>
      </c>
      <c r="F27" s="49">
        <v>690</v>
      </c>
      <c r="G27" s="41">
        <v>73283</v>
      </c>
      <c r="H27" s="41">
        <v>750</v>
      </c>
      <c r="I27" s="71">
        <f t="shared" si="0"/>
        <v>-0.16943521594684385</v>
      </c>
    </row>
    <row r="28" spans="1:9" ht="16.5" customHeight="1" x14ac:dyDescent="0.2">
      <c r="A28" s="74" t="s">
        <v>95</v>
      </c>
      <c r="B28" s="74" t="s">
        <v>150</v>
      </c>
      <c r="C28" s="53">
        <v>240</v>
      </c>
      <c r="D28" s="53">
        <v>12784</v>
      </c>
      <c r="E28" s="53">
        <v>313</v>
      </c>
      <c r="F28" s="49">
        <v>0</v>
      </c>
      <c r="G28" s="41">
        <v>0</v>
      </c>
      <c r="H28" s="41">
        <v>0</v>
      </c>
      <c r="I28" s="71">
        <f t="shared" si="0"/>
        <v>-1</v>
      </c>
    </row>
    <row r="29" spans="1:9" ht="16.5" customHeight="1" x14ac:dyDescent="0.2">
      <c r="A29" s="74" t="s">
        <v>95</v>
      </c>
      <c r="B29" s="74" t="s">
        <v>80</v>
      </c>
      <c r="C29" s="53">
        <v>310</v>
      </c>
      <c r="D29" s="53">
        <v>19828</v>
      </c>
      <c r="E29" s="53">
        <v>318</v>
      </c>
      <c r="F29" s="49">
        <v>21</v>
      </c>
      <c r="G29" s="41">
        <v>1176</v>
      </c>
      <c r="H29" s="41">
        <v>22</v>
      </c>
      <c r="I29" s="71">
        <f t="shared" si="0"/>
        <v>-0.9308176100628931</v>
      </c>
    </row>
    <row r="30" spans="1:9" ht="16.5" customHeight="1" x14ac:dyDescent="0.2">
      <c r="A30" s="74" t="s">
        <v>95</v>
      </c>
      <c r="B30" s="74" t="s">
        <v>84</v>
      </c>
      <c r="C30" s="53">
        <v>407</v>
      </c>
      <c r="D30" s="53">
        <v>45808</v>
      </c>
      <c r="E30" s="53">
        <v>494</v>
      </c>
      <c r="F30" s="49">
        <v>615</v>
      </c>
      <c r="G30" s="41">
        <v>60323</v>
      </c>
      <c r="H30" s="41">
        <v>701</v>
      </c>
      <c r="I30" s="71">
        <f t="shared" si="0"/>
        <v>0.41902834008097167</v>
      </c>
    </row>
    <row r="31" spans="1:9" ht="16.5" customHeight="1" x14ac:dyDescent="0.2">
      <c r="A31" s="74" t="s">
        <v>95</v>
      </c>
      <c r="B31" s="74" t="s">
        <v>145</v>
      </c>
      <c r="C31" s="53">
        <v>60</v>
      </c>
      <c r="D31" s="53">
        <v>6000</v>
      </c>
      <c r="E31" s="53">
        <v>60</v>
      </c>
      <c r="F31" s="49">
        <v>80</v>
      </c>
      <c r="G31" s="41">
        <v>8000</v>
      </c>
      <c r="H31" s="41">
        <v>80</v>
      </c>
      <c r="I31" s="71">
        <f t="shared" si="0"/>
        <v>0.33333333333333331</v>
      </c>
    </row>
    <row r="32" spans="1:9" ht="16.5" customHeight="1" x14ac:dyDescent="0.2">
      <c r="A32" s="74" t="s">
        <v>153</v>
      </c>
      <c r="B32" s="74" t="s">
        <v>80</v>
      </c>
      <c r="C32" s="53">
        <v>0</v>
      </c>
      <c r="D32" s="53">
        <v>0</v>
      </c>
      <c r="E32" s="53">
        <v>0</v>
      </c>
      <c r="F32" s="49">
        <v>21</v>
      </c>
      <c r="G32" s="41">
        <v>1176</v>
      </c>
      <c r="H32" s="41">
        <v>22</v>
      </c>
      <c r="I32" s="71" t="s">
        <v>76</v>
      </c>
    </row>
    <row r="33" spans="1:9" ht="16.5" customHeight="1" x14ac:dyDescent="0.2">
      <c r="A33" s="74" t="s">
        <v>96</v>
      </c>
      <c r="B33" s="74" t="s">
        <v>80</v>
      </c>
      <c r="C33" s="53">
        <v>20</v>
      </c>
      <c r="D33" s="53">
        <v>2200</v>
      </c>
      <c r="E33" s="53">
        <v>17</v>
      </c>
      <c r="F33" s="49">
        <v>273</v>
      </c>
      <c r="G33" s="41">
        <v>15288</v>
      </c>
      <c r="H33" s="41">
        <v>290</v>
      </c>
      <c r="I33" s="71">
        <f t="shared" si="0"/>
        <v>16.058823529411764</v>
      </c>
    </row>
    <row r="34" spans="1:9" ht="16.5" customHeight="1" x14ac:dyDescent="0.2">
      <c r="A34" s="74" t="s">
        <v>96</v>
      </c>
      <c r="B34" s="74" t="s">
        <v>84</v>
      </c>
      <c r="C34" s="53">
        <v>167</v>
      </c>
      <c r="D34" s="53">
        <v>12396</v>
      </c>
      <c r="E34" s="53">
        <v>210</v>
      </c>
      <c r="F34" s="49">
        <v>675</v>
      </c>
      <c r="G34" s="41">
        <v>44650</v>
      </c>
      <c r="H34" s="41">
        <v>875</v>
      </c>
      <c r="I34" s="71">
        <f t="shared" si="0"/>
        <v>3.1666666666666665</v>
      </c>
    </row>
    <row r="35" spans="1:9" ht="16.5" customHeight="1" x14ac:dyDescent="0.2">
      <c r="A35" s="74" t="s">
        <v>97</v>
      </c>
      <c r="B35" s="74" t="s">
        <v>84</v>
      </c>
      <c r="C35" s="53">
        <v>418</v>
      </c>
      <c r="D35" s="53">
        <v>43184</v>
      </c>
      <c r="E35" s="53">
        <v>479</v>
      </c>
      <c r="F35" s="49">
        <v>1430</v>
      </c>
      <c r="G35" s="41">
        <v>152981</v>
      </c>
      <c r="H35" s="41">
        <v>1595</v>
      </c>
      <c r="I35" s="71">
        <f t="shared" si="0"/>
        <v>2.3298538622129437</v>
      </c>
    </row>
    <row r="36" spans="1:9" ht="16.5" customHeight="1" x14ac:dyDescent="0.2">
      <c r="A36" s="74" t="s">
        <v>98</v>
      </c>
      <c r="B36" s="74" t="s">
        <v>150</v>
      </c>
      <c r="C36" s="53">
        <v>1760</v>
      </c>
      <c r="D36" s="53">
        <v>12000</v>
      </c>
      <c r="E36" s="53">
        <v>2289</v>
      </c>
      <c r="F36" s="49">
        <v>0</v>
      </c>
      <c r="G36" s="41">
        <v>0</v>
      </c>
      <c r="H36" s="41">
        <v>0</v>
      </c>
      <c r="I36" s="71">
        <f t="shared" si="0"/>
        <v>-1</v>
      </c>
    </row>
    <row r="37" spans="1:9" ht="16.5" customHeight="1" x14ac:dyDescent="0.2">
      <c r="A37" s="74" t="s">
        <v>98</v>
      </c>
      <c r="B37" s="74" t="s">
        <v>80</v>
      </c>
      <c r="C37" s="53">
        <v>1288</v>
      </c>
      <c r="D37" s="53">
        <v>87248</v>
      </c>
      <c r="E37" s="53">
        <v>1313</v>
      </c>
      <c r="F37" s="49">
        <v>811</v>
      </c>
      <c r="G37" s="41">
        <v>55396</v>
      </c>
      <c r="H37" s="41">
        <v>807</v>
      </c>
      <c r="I37" s="71">
        <f t="shared" si="0"/>
        <v>-0.38537699923838536</v>
      </c>
    </row>
    <row r="38" spans="1:9" ht="16.5" customHeight="1" x14ac:dyDescent="0.2">
      <c r="A38" s="74" t="s">
        <v>98</v>
      </c>
      <c r="B38" s="74" t="s">
        <v>84</v>
      </c>
      <c r="C38" s="53">
        <v>6742</v>
      </c>
      <c r="D38" s="53">
        <v>612546</v>
      </c>
      <c r="E38" s="53">
        <v>8022</v>
      </c>
      <c r="F38" s="49">
        <v>8557</v>
      </c>
      <c r="G38" s="41">
        <v>765503</v>
      </c>
      <c r="H38" s="41">
        <v>10379</v>
      </c>
      <c r="I38" s="71">
        <f t="shared" si="0"/>
        <v>0.293817003241087</v>
      </c>
    </row>
    <row r="39" spans="1:9" ht="16.5" customHeight="1" x14ac:dyDescent="0.2">
      <c r="A39" s="74" t="s">
        <v>98</v>
      </c>
      <c r="B39" s="74" t="s">
        <v>145</v>
      </c>
      <c r="C39" s="53">
        <v>60</v>
      </c>
      <c r="D39" s="53">
        <v>6000</v>
      </c>
      <c r="E39" s="53">
        <v>60</v>
      </c>
      <c r="F39" s="49">
        <v>80</v>
      </c>
      <c r="G39" s="41">
        <v>8000</v>
      </c>
      <c r="H39" s="41">
        <v>80</v>
      </c>
      <c r="I39" s="71">
        <f t="shared" si="0"/>
        <v>0.33333333333333331</v>
      </c>
    </row>
    <row r="40" spans="1:9" ht="16.5" customHeight="1" x14ac:dyDescent="0.2">
      <c r="A40" s="74" t="s">
        <v>99</v>
      </c>
      <c r="B40" s="74" t="s">
        <v>80</v>
      </c>
      <c r="C40" s="53">
        <v>483</v>
      </c>
      <c r="D40" s="53">
        <v>24997</v>
      </c>
      <c r="E40" s="53">
        <v>478</v>
      </c>
      <c r="F40" s="49">
        <v>293</v>
      </c>
      <c r="G40" s="41">
        <v>16408</v>
      </c>
      <c r="H40" s="41">
        <v>312</v>
      </c>
      <c r="I40" s="71">
        <f t="shared" si="0"/>
        <v>-0.34728033472803349</v>
      </c>
    </row>
    <row r="41" spans="1:9" ht="16.5" customHeight="1" x14ac:dyDescent="0.2">
      <c r="A41" s="74" t="s">
        <v>99</v>
      </c>
      <c r="B41" s="74" t="s">
        <v>84</v>
      </c>
      <c r="C41" s="53">
        <v>120</v>
      </c>
      <c r="D41" s="53">
        <v>13440</v>
      </c>
      <c r="E41" s="53">
        <v>143</v>
      </c>
      <c r="F41" s="49">
        <v>180</v>
      </c>
      <c r="G41" s="41">
        <v>20160</v>
      </c>
      <c r="H41" s="41">
        <v>206</v>
      </c>
      <c r="I41" s="71">
        <f t="shared" si="0"/>
        <v>0.44055944055944057</v>
      </c>
    </row>
    <row r="42" spans="1:9" ht="16.5" customHeight="1" x14ac:dyDescent="0.2">
      <c r="A42" s="74" t="s">
        <v>100</v>
      </c>
      <c r="B42" s="74" t="s">
        <v>150</v>
      </c>
      <c r="C42" s="53">
        <v>240</v>
      </c>
      <c r="D42" s="53">
        <v>2800</v>
      </c>
      <c r="E42" s="53">
        <v>312</v>
      </c>
      <c r="F42" s="49">
        <v>0</v>
      </c>
      <c r="G42" s="41">
        <v>0</v>
      </c>
      <c r="H42" s="41">
        <v>0</v>
      </c>
      <c r="I42" s="71">
        <f>+(H42-E42)/E42</f>
        <v>-1</v>
      </c>
    </row>
    <row r="43" spans="1:9" ht="16.5" customHeight="1" x14ac:dyDescent="0.2">
      <c r="A43" s="74" t="s">
        <v>100</v>
      </c>
      <c r="B43" s="74" t="s">
        <v>80</v>
      </c>
      <c r="C43" s="53">
        <v>1019</v>
      </c>
      <c r="D43" s="53">
        <v>59012</v>
      </c>
      <c r="E43" s="53">
        <v>1052</v>
      </c>
      <c r="F43" s="49">
        <v>854</v>
      </c>
      <c r="G43" s="41">
        <v>49504</v>
      </c>
      <c r="H43" s="41">
        <v>894</v>
      </c>
      <c r="I43" s="71">
        <f t="shared" si="0"/>
        <v>-0.15019011406844107</v>
      </c>
    </row>
    <row r="44" spans="1:9" ht="16.5" customHeight="1" x14ac:dyDescent="0.2">
      <c r="A44" s="74" t="s">
        <v>100</v>
      </c>
      <c r="B44" s="74" t="s">
        <v>84</v>
      </c>
      <c r="C44" s="53">
        <v>1060</v>
      </c>
      <c r="D44" s="53">
        <v>75207</v>
      </c>
      <c r="E44" s="53">
        <v>1234</v>
      </c>
      <c r="F44" s="49">
        <v>1577</v>
      </c>
      <c r="G44" s="41">
        <v>111205</v>
      </c>
      <c r="H44" s="41">
        <v>1872</v>
      </c>
      <c r="I44" s="71">
        <f t="shared" si="0"/>
        <v>0.51701782820097242</v>
      </c>
    </row>
    <row r="45" spans="1:9" ht="16.5" customHeight="1" x14ac:dyDescent="0.2">
      <c r="A45" s="74" t="s">
        <v>101</v>
      </c>
      <c r="B45" s="74" t="s">
        <v>150</v>
      </c>
      <c r="C45" s="53">
        <v>140</v>
      </c>
      <c r="D45" s="53">
        <v>4203</v>
      </c>
      <c r="E45" s="53">
        <v>185</v>
      </c>
      <c r="F45" s="49">
        <v>0</v>
      </c>
      <c r="G45" s="41">
        <v>0</v>
      </c>
      <c r="H45" s="41">
        <v>0</v>
      </c>
      <c r="I45" s="71">
        <f t="shared" si="0"/>
        <v>-1</v>
      </c>
    </row>
    <row r="46" spans="1:9" ht="16.5" customHeight="1" x14ac:dyDescent="0.2">
      <c r="A46" s="74" t="s">
        <v>101</v>
      </c>
      <c r="B46" s="74" t="s">
        <v>84</v>
      </c>
      <c r="C46" s="53">
        <v>42</v>
      </c>
      <c r="D46" s="53">
        <v>3150</v>
      </c>
      <c r="E46" s="53">
        <v>41</v>
      </c>
      <c r="F46" s="49">
        <v>63</v>
      </c>
      <c r="G46" s="41">
        <v>4725</v>
      </c>
      <c r="H46" s="41">
        <v>61</v>
      </c>
      <c r="I46" s="71">
        <f t="shared" si="0"/>
        <v>0.48780487804878048</v>
      </c>
    </row>
    <row r="47" spans="1:9" ht="16.5" customHeight="1" x14ac:dyDescent="0.2">
      <c r="A47" s="74" t="s">
        <v>102</v>
      </c>
      <c r="B47" s="74" t="s">
        <v>80</v>
      </c>
      <c r="C47" s="53">
        <v>21</v>
      </c>
      <c r="D47" s="53">
        <v>1176</v>
      </c>
      <c r="E47" s="53">
        <v>22</v>
      </c>
      <c r="F47" s="49">
        <v>63</v>
      </c>
      <c r="G47" s="41">
        <v>3528</v>
      </c>
      <c r="H47" s="41">
        <v>67</v>
      </c>
      <c r="I47" s="71">
        <f t="shared" si="0"/>
        <v>2.0454545454545454</v>
      </c>
    </row>
    <row r="48" spans="1:9" ht="16.5" customHeight="1" x14ac:dyDescent="0.2">
      <c r="A48" s="74" t="s">
        <v>102</v>
      </c>
      <c r="B48" s="74" t="s">
        <v>84</v>
      </c>
      <c r="C48" s="53">
        <v>1567</v>
      </c>
      <c r="D48" s="53">
        <v>107576</v>
      </c>
      <c r="E48" s="53">
        <v>1976</v>
      </c>
      <c r="F48" s="49">
        <v>2245</v>
      </c>
      <c r="G48" s="41">
        <v>165051</v>
      </c>
      <c r="H48" s="41">
        <v>2773</v>
      </c>
      <c r="I48" s="71">
        <f t="shared" si="0"/>
        <v>0.40334008097165991</v>
      </c>
    </row>
    <row r="49" spans="1:9" ht="16.5" customHeight="1" x14ac:dyDescent="0.2">
      <c r="A49" s="74" t="s">
        <v>103</v>
      </c>
      <c r="B49" s="74" t="s">
        <v>150</v>
      </c>
      <c r="C49" s="53">
        <v>60</v>
      </c>
      <c r="D49" s="53">
        <v>3900</v>
      </c>
      <c r="E49" s="53">
        <v>78</v>
      </c>
      <c r="F49" s="49">
        <v>0</v>
      </c>
      <c r="G49" s="41">
        <v>0</v>
      </c>
      <c r="H49" s="41">
        <v>0</v>
      </c>
      <c r="I49" s="71">
        <f t="shared" si="0"/>
        <v>-1</v>
      </c>
    </row>
    <row r="50" spans="1:9" ht="16.5" customHeight="1" x14ac:dyDescent="0.2">
      <c r="A50" s="74" t="s">
        <v>103</v>
      </c>
      <c r="B50" s="74" t="s">
        <v>84</v>
      </c>
      <c r="C50" s="53">
        <v>9993</v>
      </c>
      <c r="D50" s="53">
        <v>860663</v>
      </c>
      <c r="E50" s="53">
        <v>12637</v>
      </c>
      <c r="F50" s="49">
        <v>12402</v>
      </c>
      <c r="G50" s="41">
        <v>1086558</v>
      </c>
      <c r="H50" s="41">
        <v>15160</v>
      </c>
      <c r="I50" s="71">
        <f t="shared" si="0"/>
        <v>0.19965181609559232</v>
      </c>
    </row>
    <row r="51" spans="1:9" ht="16.5" customHeight="1" x14ac:dyDescent="0.2">
      <c r="A51" s="74" t="s">
        <v>103</v>
      </c>
      <c r="B51" s="74" t="s">
        <v>145</v>
      </c>
      <c r="C51" s="53">
        <v>20</v>
      </c>
      <c r="D51" s="53">
        <v>2000</v>
      </c>
      <c r="E51" s="53">
        <v>20</v>
      </c>
      <c r="F51" s="49">
        <v>100</v>
      </c>
      <c r="G51" s="41">
        <v>6120</v>
      </c>
      <c r="H51" s="41">
        <v>105</v>
      </c>
      <c r="I51" s="71">
        <f t="shared" si="0"/>
        <v>4.25</v>
      </c>
    </row>
    <row r="52" spans="1:9" ht="16.5" customHeight="1" x14ac:dyDescent="0.2">
      <c r="A52" s="74" t="s">
        <v>164</v>
      </c>
      <c r="B52" s="74" t="s">
        <v>84</v>
      </c>
      <c r="C52" s="53">
        <v>0</v>
      </c>
      <c r="D52" s="53">
        <v>0</v>
      </c>
      <c r="E52" s="53">
        <v>0</v>
      </c>
      <c r="F52" s="49">
        <v>21</v>
      </c>
      <c r="G52" s="41">
        <v>2205</v>
      </c>
      <c r="H52" s="41">
        <v>22</v>
      </c>
      <c r="I52" s="71" t="s">
        <v>76</v>
      </c>
    </row>
    <row r="53" spans="1:9" ht="16.5" customHeight="1" x14ac:dyDescent="0.2">
      <c r="A53" s="74" t="s">
        <v>104</v>
      </c>
      <c r="B53" s="74" t="s">
        <v>80</v>
      </c>
      <c r="C53" s="53">
        <v>0</v>
      </c>
      <c r="D53" s="53">
        <v>0</v>
      </c>
      <c r="E53" s="53">
        <v>0</v>
      </c>
      <c r="F53" s="49">
        <v>42</v>
      </c>
      <c r="G53" s="41">
        <v>2352</v>
      </c>
      <c r="H53" s="41">
        <v>45</v>
      </c>
      <c r="I53" s="71" t="s">
        <v>76</v>
      </c>
    </row>
    <row r="54" spans="1:9" ht="16.5" customHeight="1" x14ac:dyDescent="0.2">
      <c r="A54" s="74" t="s">
        <v>104</v>
      </c>
      <c r="B54" s="74" t="s">
        <v>84</v>
      </c>
      <c r="C54" s="53">
        <v>104</v>
      </c>
      <c r="D54" s="53">
        <v>11220</v>
      </c>
      <c r="E54" s="53">
        <v>123</v>
      </c>
      <c r="F54" s="49">
        <v>123</v>
      </c>
      <c r="G54" s="41">
        <v>13815</v>
      </c>
      <c r="H54" s="41">
        <v>141</v>
      </c>
      <c r="I54" s="71">
        <f t="shared" si="0"/>
        <v>0.14634146341463414</v>
      </c>
    </row>
    <row r="55" spans="1:9" ht="16.5" customHeight="1" x14ac:dyDescent="0.2">
      <c r="A55" s="74" t="s">
        <v>105</v>
      </c>
      <c r="B55" s="74" t="s">
        <v>84</v>
      </c>
      <c r="C55" s="53">
        <v>203</v>
      </c>
      <c r="D55" s="53">
        <v>20466</v>
      </c>
      <c r="E55" s="53">
        <v>247</v>
      </c>
      <c r="F55" s="49">
        <v>103</v>
      </c>
      <c r="G55" s="41">
        <v>9910</v>
      </c>
      <c r="H55" s="41">
        <v>114</v>
      </c>
      <c r="I55" s="71">
        <f t="shared" si="0"/>
        <v>-0.53846153846153844</v>
      </c>
    </row>
    <row r="56" spans="1:9" ht="16.5" customHeight="1" x14ac:dyDescent="0.2">
      <c r="A56" s="74" t="s">
        <v>149</v>
      </c>
      <c r="B56" s="74" t="s">
        <v>84</v>
      </c>
      <c r="C56" s="53">
        <v>0</v>
      </c>
      <c r="D56" s="53">
        <v>0</v>
      </c>
      <c r="E56" s="53">
        <v>0</v>
      </c>
      <c r="F56" s="49">
        <v>21</v>
      </c>
      <c r="G56" s="41">
        <v>1953</v>
      </c>
      <c r="H56" s="41">
        <v>24</v>
      </c>
      <c r="I56" s="71" t="s">
        <v>76</v>
      </c>
    </row>
    <row r="57" spans="1:9" ht="16.5" customHeight="1" x14ac:dyDescent="0.2">
      <c r="A57" s="74" t="s">
        <v>106</v>
      </c>
      <c r="B57" s="74" t="s">
        <v>84</v>
      </c>
      <c r="C57" s="53">
        <v>210</v>
      </c>
      <c r="D57" s="53">
        <v>23407</v>
      </c>
      <c r="E57" s="53">
        <v>245</v>
      </c>
      <c r="F57" s="49">
        <v>399</v>
      </c>
      <c r="G57" s="41">
        <v>43792</v>
      </c>
      <c r="H57" s="41">
        <v>459</v>
      </c>
      <c r="I57" s="71">
        <f t="shared" si="0"/>
        <v>0.87346938775510208</v>
      </c>
    </row>
    <row r="58" spans="1:9" ht="16.5" customHeight="1" x14ac:dyDescent="0.2">
      <c r="A58" s="74" t="s">
        <v>107</v>
      </c>
      <c r="B58" s="74" t="s">
        <v>150</v>
      </c>
      <c r="C58" s="53">
        <v>20</v>
      </c>
      <c r="D58" s="53">
        <v>40</v>
      </c>
      <c r="E58" s="53">
        <v>27</v>
      </c>
      <c r="F58" s="49">
        <v>99</v>
      </c>
      <c r="G58" s="41">
        <v>99</v>
      </c>
      <c r="H58" s="41">
        <v>134</v>
      </c>
      <c r="I58" s="71">
        <f t="shared" si="0"/>
        <v>3.9629629629629628</v>
      </c>
    </row>
    <row r="59" spans="1:9" ht="16.5" customHeight="1" x14ac:dyDescent="0.2">
      <c r="A59" s="74" t="s">
        <v>107</v>
      </c>
      <c r="B59" s="74" t="s">
        <v>80</v>
      </c>
      <c r="C59" s="53">
        <v>735</v>
      </c>
      <c r="D59" s="53">
        <v>41153</v>
      </c>
      <c r="E59" s="53">
        <v>782</v>
      </c>
      <c r="F59" s="49">
        <v>714</v>
      </c>
      <c r="G59" s="41">
        <v>39984</v>
      </c>
      <c r="H59" s="41">
        <v>760</v>
      </c>
      <c r="I59" s="71">
        <f t="shared" si="0"/>
        <v>-2.8132992327365727E-2</v>
      </c>
    </row>
    <row r="60" spans="1:9" ht="16.5" customHeight="1" x14ac:dyDescent="0.2">
      <c r="A60" s="74" t="s">
        <v>108</v>
      </c>
      <c r="B60" s="74" t="s">
        <v>80</v>
      </c>
      <c r="C60" s="53">
        <v>63</v>
      </c>
      <c r="D60" s="53">
        <v>3528</v>
      </c>
      <c r="E60" s="53">
        <v>67</v>
      </c>
      <c r="F60" s="49">
        <v>42</v>
      </c>
      <c r="G60" s="41">
        <v>2352</v>
      </c>
      <c r="H60" s="41">
        <v>45</v>
      </c>
      <c r="I60" s="71">
        <f t="shared" si="0"/>
        <v>-0.32835820895522388</v>
      </c>
    </row>
    <row r="61" spans="1:9" ht="16.5" customHeight="1" x14ac:dyDescent="0.2">
      <c r="A61" s="74" t="s">
        <v>108</v>
      </c>
      <c r="B61" s="74" t="s">
        <v>84</v>
      </c>
      <c r="C61" s="53">
        <v>350</v>
      </c>
      <c r="D61" s="53">
        <v>32799</v>
      </c>
      <c r="E61" s="53">
        <v>386</v>
      </c>
      <c r="F61" s="49">
        <v>349</v>
      </c>
      <c r="G61" s="41">
        <v>37406</v>
      </c>
      <c r="H61" s="41">
        <v>395</v>
      </c>
      <c r="I61" s="71">
        <f t="shared" si="0"/>
        <v>2.3316062176165803E-2</v>
      </c>
    </row>
    <row r="62" spans="1:9" ht="16.5" customHeight="1" x14ac:dyDescent="0.2">
      <c r="A62" s="74" t="s">
        <v>109</v>
      </c>
      <c r="B62" s="74" t="s">
        <v>84</v>
      </c>
      <c r="C62" s="53">
        <v>61</v>
      </c>
      <c r="D62" s="53">
        <v>6685</v>
      </c>
      <c r="E62" s="53">
        <v>74</v>
      </c>
      <c r="F62" s="49">
        <v>40</v>
      </c>
      <c r="G62" s="41">
        <v>4480</v>
      </c>
      <c r="H62" s="41">
        <v>46</v>
      </c>
      <c r="I62" s="71">
        <f t="shared" si="0"/>
        <v>-0.3783783783783784</v>
      </c>
    </row>
    <row r="63" spans="1:9" ht="16.5" customHeight="1" x14ac:dyDescent="0.2">
      <c r="A63" s="74" t="s">
        <v>166</v>
      </c>
      <c r="B63" s="74" t="s">
        <v>84</v>
      </c>
      <c r="C63" s="53">
        <v>41</v>
      </c>
      <c r="D63" s="53">
        <v>2763</v>
      </c>
      <c r="E63" s="53">
        <v>55</v>
      </c>
      <c r="F63" s="49">
        <v>0</v>
      </c>
      <c r="G63" s="41">
        <v>0</v>
      </c>
      <c r="H63" s="41">
        <v>0</v>
      </c>
      <c r="I63" s="71">
        <f>+(H63-E63)/E63</f>
        <v>-1</v>
      </c>
    </row>
    <row r="64" spans="1:9" ht="16.5" customHeight="1" x14ac:dyDescent="0.2">
      <c r="A64" s="74" t="s">
        <v>110</v>
      </c>
      <c r="B64" s="74" t="s">
        <v>116</v>
      </c>
      <c r="C64" s="53">
        <v>0</v>
      </c>
      <c r="D64" s="53">
        <v>0</v>
      </c>
      <c r="E64" s="53">
        <v>0</v>
      </c>
      <c r="F64" s="49">
        <v>40</v>
      </c>
      <c r="G64" s="41">
        <v>2374</v>
      </c>
      <c r="H64" s="41">
        <v>37</v>
      </c>
      <c r="I64" s="71" t="s">
        <v>76</v>
      </c>
    </row>
    <row r="65" spans="1:9" ht="16.5" customHeight="1" x14ac:dyDescent="0.2">
      <c r="A65" s="74" t="s">
        <v>110</v>
      </c>
      <c r="B65" s="74" t="s">
        <v>77</v>
      </c>
      <c r="C65" s="53">
        <v>40</v>
      </c>
      <c r="D65" s="53">
        <v>4800</v>
      </c>
      <c r="E65" s="53">
        <v>46</v>
      </c>
      <c r="F65" s="49">
        <v>449</v>
      </c>
      <c r="G65" s="41">
        <v>54741</v>
      </c>
      <c r="H65" s="41">
        <v>493</v>
      </c>
      <c r="I65" s="71">
        <f t="shared" si="0"/>
        <v>9.7173913043478262</v>
      </c>
    </row>
    <row r="66" spans="1:9" ht="16.5" customHeight="1" x14ac:dyDescent="0.2">
      <c r="A66" s="74" t="s">
        <v>110</v>
      </c>
      <c r="B66" s="74" t="s">
        <v>78</v>
      </c>
      <c r="C66" s="53">
        <v>8</v>
      </c>
      <c r="D66" s="53">
        <v>960</v>
      </c>
      <c r="E66" s="53">
        <v>10</v>
      </c>
      <c r="F66" s="49">
        <v>0</v>
      </c>
      <c r="G66" s="41">
        <v>0</v>
      </c>
      <c r="H66" s="41">
        <v>0</v>
      </c>
      <c r="I66" s="71">
        <f t="shared" si="0"/>
        <v>-1</v>
      </c>
    </row>
    <row r="67" spans="1:9" ht="16.5" customHeight="1" x14ac:dyDescent="0.2">
      <c r="A67" s="74" t="s">
        <v>110</v>
      </c>
      <c r="B67" s="74" t="s">
        <v>151</v>
      </c>
      <c r="C67" s="53">
        <v>20</v>
      </c>
      <c r="D67" s="53">
        <v>2400</v>
      </c>
      <c r="E67" s="53">
        <v>24</v>
      </c>
      <c r="F67" s="49">
        <v>0</v>
      </c>
      <c r="G67" s="41">
        <v>0</v>
      </c>
      <c r="H67" s="41">
        <v>0</v>
      </c>
      <c r="I67" s="71">
        <f t="shared" si="0"/>
        <v>-1</v>
      </c>
    </row>
    <row r="68" spans="1:9" ht="16.5" customHeight="1" x14ac:dyDescent="0.2">
      <c r="A68" s="74" t="s">
        <v>110</v>
      </c>
      <c r="B68" s="74" t="s">
        <v>117</v>
      </c>
      <c r="C68" s="53">
        <v>0</v>
      </c>
      <c r="D68" s="53">
        <v>0</v>
      </c>
      <c r="E68" s="53">
        <v>0</v>
      </c>
      <c r="F68" s="49">
        <v>580</v>
      </c>
      <c r="G68" s="41">
        <v>64790</v>
      </c>
      <c r="H68" s="41">
        <v>907</v>
      </c>
      <c r="I68" s="71" t="s">
        <v>76</v>
      </c>
    </row>
    <row r="69" spans="1:9" ht="16.5" customHeight="1" x14ac:dyDescent="0.2">
      <c r="A69" s="74" t="s">
        <v>110</v>
      </c>
      <c r="B69" s="74" t="s">
        <v>152</v>
      </c>
      <c r="C69" s="53">
        <v>1123</v>
      </c>
      <c r="D69" s="53">
        <v>71661</v>
      </c>
      <c r="E69" s="53">
        <v>1363</v>
      </c>
      <c r="F69" s="49">
        <v>300</v>
      </c>
      <c r="G69" s="41">
        <v>18936</v>
      </c>
      <c r="H69" s="41">
        <v>360</v>
      </c>
      <c r="I69" s="71">
        <f t="shared" si="0"/>
        <v>-0.73587674247982393</v>
      </c>
    </row>
    <row r="70" spans="1:9" ht="16.5" customHeight="1" x14ac:dyDescent="0.2">
      <c r="A70" s="74" t="s">
        <v>110</v>
      </c>
      <c r="B70" s="74" t="s">
        <v>80</v>
      </c>
      <c r="C70" s="53">
        <v>661</v>
      </c>
      <c r="D70" s="53">
        <v>35273</v>
      </c>
      <c r="E70" s="53">
        <v>675</v>
      </c>
      <c r="F70" s="49">
        <v>553</v>
      </c>
      <c r="G70" s="41">
        <v>29169</v>
      </c>
      <c r="H70" s="41">
        <v>554</v>
      </c>
      <c r="I70" s="71">
        <f t="shared" si="0"/>
        <v>-0.17925925925925926</v>
      </c>
    </row>
    <row r="71" spans="1:9" ht="16.5" customHeight="1" x14ac:dyDescent="0.2">
      <c r="A71" s="74" t="s">
        <v>110</v>
      </c>
      <c r="B71" s="74" t="s">
        <v>81</v>
      </c>
      <c r="C71" s="53">
        <v>73</v>
      </c>
      <c r="D71" s="53">
        <v>8760</v>
      </c>
      <c r="E71" s="53">
        <v>88</v>
      </c>
      <c r="F71" s="49">
        <v>0</v>
      </c>
      <c r="G71" s="41">
        <v>0</v>
      </c>
      <c r="H71" s="41">
        <v>0</v>
      </c>
      <c r="I71" s="71">
        <f t="shared" si="0"/>
        <v>-1</v>
      </c>
    </row>
    <row r="72" spans="1:9" ht="16.5" customHeight="1" x14ac:dyDescent="0.2">
      <c r="A72" s="74" t="s">
        <v>110</v>
      </c>
      <c r="B72" s="74" t="s">
        <v>82</v>
      </c>
      <c r="C72" s="53">
        <v>20</v>
      </c>
      <c r="D72" s="53">
        <v>2400</v>
      </c>
      <c r="E72" s="53">
        <v>24</v>
      </c>
      <c r="F72" s="49">
        <v>0</v>
      </c>
      <c r="G72" s="41">
        <v>0</v>
      </c>
      <c r="H72" s="41">
        <v>0</v>
      </c>
      <c r="I72" s="71">
        <f t="shared" si="0"/>
        <v>-1</v>
      </c>
    </row>
    <row r="73" spans="1:9" ht="16.5" customHeight="1" x14ac:dyDescent="0.2">
      <c r="A73" s="74" t="s">
        <v>110</v>
      </c>
      <c r="B73" s="74" t="s">
        <v>83</v>
      </c>
      <c r="C73" s="53">
        <v>282</v>
      </c>
      <c r="D73" s="53">
        <v>35960</v>
      </c>
      <c r="E73" s="53">
        <v>333</v>
      </c>
      <c r="F73" s="49">
        <v>212</v>
      </c>
      <c r="G73" s="41">
        <v>25141</v>
      </c>
      <c r="H73" s="41">
        <v>231</v>
      </c>
      <c r="I73" s="71">
        <f t="shared" si="0"/>
        <v>-0.30630630630630629</v>
      </c>
    </row>
    <row r="74" spans="1:9" ht="16.5" customHeight="1" x14ac:dyDescent="0.2">
      <c r="A74" s="74" t="s">
        <v>110</v>
      </c>
      <c r="B74" s="74" t="s">
        <v>84</v>
      </c>
      <c r="C74" s="53">
        <v>26634</v>
      </c>
      <c r="D74" s="53">
        <v>2099989</v>
      </c>
      <c r="E74" s="53">
        <v>29641</v>
      </c>
      <c r="F74" s="49">
        <v>29053</v>
      </c>
      <c r="G74" s="41">
        <v>2366952</v>
      </c>
      <c r="H74" s="41">
        <v>31999</v>
      </c>
      <c r="I74" s="71">
        <f t="shared" si="0"/>
        <v>7.955197193077157E-2</v>
      </c>
    </row>
    <row r="75" spans="1:9" ht="16.5" customHeight="1" x14ac:dyDescent="0.2">
      <c r="A75" s="74" t="s">
        <v>110</v>
      </c>
      <c r="B75" s="74" t="s">
        <v>85</v>
      </c>
      <c r="C75" s="53">
        <v>1137</v>
      </c>
      <c r="D75" s="53">
        <v>125537</v>
      </c>
      <c r="E75" s="53">
        <v>1130</v>
      </c>
      <c r="F75" s="49">
        <v>680</v>
      </c>
      <c r="G75" s="41">
        <v>76356</v>
      </c>
      <c r="H75" s="41">
        <v>684</v>
      </c>
      <c r="I75" s="71">
        <f t="shared" si="0"/>
        <v>-0.39469026548672564</v>
      </c>
    </row>
    <row r="76" spans="1:9" ht="16.5" customHeight="1" x14ac:dyDescent="0.2">
      <c r="A76" s="74" t="s">
        <v>165</v>
      </c>
      <c r="B76" s="74" t="s">
        <v>84</v>
      </c>
      <c r="C76" s="53">
        <v>0</v>
      </c>
      <c r="D76" s="53">
        <v>0</v>
      </c>
      <c r="E76" s="53">
        <v>0</v>
      </c>
      <c r="F76" s="49">
        <v>21</v>
      </c>
      <c r="G76" s="41">
        <v>1323</v>
      </c>
      <c r="H76" s="41">
        <v>27</v>
      </c>
      <c r="I76" s="71" t="s">
        <v>76</v>
      </c>
    </row>
    <row r="77" spans="1:9" ht="16.5" customHeight="1" x14ac:dyDescent="0.2">
      <c r="A77" s="74" t="s">
        <v>111</v>
      </c>
      <c r="B77" s="74" t="s">
        <v>80</v>
      </c>
      <c r="C77" s="53">
        <v>42</v>
      </c>
      <c r="D77" s="53">
        <v>2352</v>
      </c>
      <c r="E77" s="53">
        <v>45</v>
      </c>
      <c r="F77" s="49">
        <v>42</v>
      </c>
      <c r="G77" s="41">
        <v>2352</v>
      </c>
      <c r="H77" s="41">
        <v>45</v>
      </c>
      <c r="I77" s="71" t="s">
        <v>76</v>
      </c>
    </row>
    <row r="78" spans="1:9" ht="16.5" customHeight="1" x14ac:dyDescent="0.2">
      <c r="A78" s="74" t="s">
        <v>111</v>
      </c>
      <c r="B78" s="74" t="s">
        <v>84</v>
      </c>
      <c r="C78" s="53">
        <v>141</v>
      </c>
      <c r="D78" s="53">
        <v>13905</v>
      </c>
      <c r="E78" s="53">
        <v>123</v>
      </c>
      <c r="F78" s="49">
        <v>142</v>
      </c>
      <c r="G78" s="41">
        <v>14710</v>
      </c>
      <c r="H78" s="41">
        <v>144</v>
      </c>
      <c r="I78" s="71">
        <f t="shared" si="0"/>
        <v>0.17073170731707318</v>
      </c>
    </row>
    <row r="79" spans="1:9" ht="16.5" customHeight="1" x14ac:dyDescent="0.2">
      <c r="A79" s="74" t="s">
        <v>112</v>
      </c>
      <c r="B79" s="74" t="s">
        <v>80</v>
      </c>
      <c r="C79" s="53">
        <v>584</v>
      </c>
      <c r="D79" s="53">
        <v>33820</v>
      </c>
      <c r="E79" s="53">
        <v>586</v>
      </c>
      <c r="F79" s="49">
        <v>26</v>
      </c>
      <c r="G79" s="41">
        <v>1456</v>
      </c>
      <c r="H79" s="41">
        <v>28</v>
      </c>
      <c r="I79" s="71">
        <f t="shared" si="0"/>
        <v>-0.95221843003412965</v>
      </c>
    </row>
    <row r="80" spans="1:9" ht="16.5" customHeight="1" x14ac:dyDescent="0.2">
      <c r="A80" s="74" t="s">
        <v>112</v>
      </c>
      <c r="B80" s="74" t="s">
        <v>84</v>
      </c>
      <c r="C80" s="53">
        <v>14854</v>
      </c>
      <c r="D80" s="53">
        <v>1067434</v>
      </c>
      <c r="E80" s="53">
        <v>18328</v>
      </c>
      <c r="F80" s="49">
        <v>18013</v>
      </c>
      <c r="G80" s="41">
        <v>1236156</v>
      </c>
      <c r="H80" s="41">
        <v>22167</v>
      </c>
      <c r="I80" s="71">
        <f t="shared" si="0"/>
        <v>0.20946093408991706</v>
      </c>
    </row>
    <row r="81" spans="1:9" ht="16.5" customHeight="1" x14ac:dyDescent="0.2">
      <c r="A81" s="59" t="s">
        <v>70</v>
      </c>
      <c r="B81" s="59"/>
      <c r="C81" s="55">
        <f t="shared" ref="C81:H81" si="1">SUM(C14:C80)</f>
        <v>79047</v>
      </c>
      <c r="D81" s="55">
        <f t="shared" si="1"/>
        <v>5993344</v>
      </c>
      <c r="E81" s="56">
        <f t="shared" si="1"/>
        <v>92429</v>
      </c>
      <c r="F81" s="57">
        <f t="shared" si="1"/>
        <v>96712</v>
      </c>
      <c r="G81" s="58">
        <f t="shared" si="1"/>
        <v>7593041</v>
      </c>
      <c r="H81" s="58">
        <f t="shared" si="1"/>
        <v>113794</v>
      </c>
      <c r="I81" s="87">
        <f>+(H81-E81)/E81</f>
        <v>0.23115039652057254</v>
      </c>
    </row>
    <row r="82" spans="1:9" s="28" customFormat="1" ht="16.5" customHeight="1" x14ac:dyDescent="0.2">
      <c r="A82" s="30"/>
      <c r="B82" s="30"/>
      <c r="C82" s="30"/>
      <c r="D82" s="30"/>
      <c r="E82" s="30"/>
      <c r="F82" s="30"/>
      <c r="G82" s="96" t="s">
        <v>86</v>
      </c>
      <c r="H82" s="96"/>
      <c r="I82" s="51">
        <f>+(F81-C81)/C81</f>
        <v>0.22347464166888054</v>
      </c>
    </row>
  </sheetData>
  <mergeCells count="3">
    <mergeCell ref="G82:H82"/>
    <mergeCell ref="A9:I9"/>
    <mergeCell ref="F10:I10"/>
  </mergeCells>
  <phoneticPr fontId="0" type="noConversion"/>
  <pageMargins left="0.7" right="0.7" top="0.75" bottom="0.75" header="0.3" footer="0.3"/>
  <pageSetup paperSize="9" scale="84" fitToHeight="0" orientation="portrait" horizontalDpi="300" verticalDpi="300" r:id="rId1"/>
  <headerFooter alignWithMargins="0"/>
  <ignoredErrors>
    <ignoredError sqref="I14:I20 I32 I76:I77" calculatedColumn="1"/>
    <ignoredError sqref="I21:I30 I64:I75 I34:I38 I43:I46 I40 I48:I50 I52:I57 I59:I62 I78:I80" evalError="1" calculatedColumn="1"/>
    <ignoredError sqref="I81" evalError="1"/>
  </ignoredErrors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A31CADE-E919-4F22-A988-3C405F61C452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customXml/itemProps2.xml><?xml version="1.0" encoding="utf-8"?>
<ds:datastoreItem xmlns:ds="http://schemas.openxmlformats.org/officeDocument/2006/customXml" ds:itemID="{046932EA-EA66-4690-B214-F83C54B9C8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D908943-A0AC-4921-96AE-19EA1EC4757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</vt:i4>
      </vt:variant>
    </vt:vector>
  </HeadingPairs>
  <TitlesOfParts>
    <vt:vector size="8" baseType="lpstr">
      <vt:lpstr>Principal</vt:lpstr>
      <vt:lpstr>buques</vt:lpstr>
      <vt:lpstr>ag, marítimos</vt:lpstr>
      <vt:lpstr>exportadores</vt:lpstr>
      <vt:lpstr>manzanas &amp; peras</vt:lpstr>
      <vt:lpstr>especies &amp; destinos</vt:lpstr>
      <vt:lpstr>especies x destinos</vt:lpstr>
      <vt:lpstr>buques!Títulos_a_imprimir</vt:lpstr>
    </vt:vector>
  </TitlesOfParts>
  <Manager/>
  <Company>PATAGONIA NORTE S.A.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Lic. Juan Carlos González</dc:creator>
  <cp:keywords/>
  <dc:description/>
  <cp:lastModifiedBy>Daniel Sancho</cp:lastModifiedBy>
  <cp:revision/>
  <dcterms:created xsi:type="dcterms:W3CDTF">2000-02-12T15:57:40Z</dcterms:created>
  <dcterms:modified xsi:type="dcterms:W3CDTF">2024-05-02T19:51:03Z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