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531/"/>
    </mc:Choice>
  </mc:AlternateContent>
  <xr:revisionPtr revIDLastSave="2156" documentId="8_{47016CA1-E1E5-4D54-9335-8F3921172825}" xr6:coauthVersionLast="47" xr6:coauthVersionMax="47" xr10:uidLastSave="{2EC3EA1B-1AC3-4FE8-A207-F20608D4A26F}"/>
  <bookViews>
    <workbookView xWindow="11385" yWindow="0" windowWidth="17520" windowHeight="15585" tabRatio="825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destinos'!$A$13:$I$88</definedName>
    <definedName name="_xlnm._FilterDatabase" localSheetId="3" hidden="1">exportadores!$B$12:$G$12</definedName>
    <definedName name="_xlnm.Print_Titles" localSheetId="1">buques!$1:$12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7" i="11" l="1"/>
  <c r="I86" i="11"/>
  <c r="I85" i="11"/>
  <c r="I84" i="11"/>
  <c r="I83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8" i="11"/>
  <c r="I67" i="11"/>
  <c r="I66" i="11"/>
  <c r="I65" i="11"/>
  <c r="I64" i="11"/>
  <c r="I63" i="11"/>
  <c r="I62" i="11"/>
  <c r="I61" i="11"/>
  <c r="I59" i="11"/>
  <c r="I58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3" i="11"/>
  <c r="I32" i="11"/>
  <c r="I31" i="11"/>
  <c r="I30" i="11"/>
  <c r="I29" i="11"/>
  <c r="I27" i="11"/>
  <c r="I26" i="11"/>
  <c r="I25" i="11"/>
  <c r="I24" i="11"/>
  <c r="I23" i="11"/>
  <c r="I22" i="11"/>
  <c r="I20" i="11"/>
  <c r="I19" i="11"/>
  <c r="I17" i="11"/>
  <c r="I16" i="11"/>
  <c r="I15" i="11"/>
  <c r="H69" i="8"/>
  <c r="H68" i="8"/>
  <c r="H66" i="8"/>
  <c r="H65" i="8"/>
  <c r="H64" i="8"/>
  <c r="H63" i="8"/>
  <c r="H62" i="8"/>
  <c r="H61" i="8"/>
  <c r="H60" i="8"/>
  <c r="H59" i="8"/>
  <c r="H57" i="8"/>
  <c r="H56" i="8"/>
  <c r="H54" i="8"/>
  <c r="H53" i="8"/>
  <c r="H52" i="8"/>
  <c r="H51" i="8"/>
  <c r="H50" i="8"/>
  <c r="H49" i="8"/>
  <c r="H48" i="8"/>
  <c r="H47" i="8"/>
  <c r="H45" i="8"/>
  <c r="H44" i="8"/>
  <c r="H42" i="8"/>
  <c r="H41" i="8"/>
  <c r="H40" i="8"/>
  <c r="H39" i="8"/>
  <c r="H38" i="8"/>
  <c r="H35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E80" i="3"/>
  <c r="F77" i="3" s="1"/>
  <c r="D80" i="3"/>
  <c r="C80" i="3"/>
  <c r="F38" i="1"/>
  <c r="E38" i="1"/>
  <c r="D38" i="1"/>
  <c r="C50" i="10"/>
  <c r="H37" i="8"/>
  <c r="F78" i="3" l="1"/>
  <c r="F79" i="3"/>
  <c r="F58" i="3"/>
  <c r="F80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70" i="8"/>
  <c r="C70" i="8"/>
  <c r="D70" i="8"/>
  <c r="G70" i="8"/>
  <c r="F70" i="8"/>
  <c r="E70" i="8"/>
  <c r="E50" i="10"/>
  <c r="D50" i="10"/>
  <c r="E15" i="9"/>
  <c r="F15" i="9" s="1"/>
  <c r="D15" i="9"/>
  <c r="C15" i="9"/>
  <c r="G30" i="8"/>
  <c r="F30" i="8"/>
  <c r="D30" i="8"/>
  <c r="C30" i="8"/>
  <c r="B30" i="8"/>
  <c r="E30" i="8"/>
  <c r="F10" i="9"/>
  <c r="F10" i="3"/>
  <c r="E10" i="10"/>
  <c r="F48" i="10" l="1"/>
  <c r="F32" i="10"/>
  <c r="F49" i="10"/>
  <c r="F45" i="10"/>
  <c r="F43" i="10"/>
  <c r="F41" i="10"/>
  <c r="F47" i="10"/>
  <c r="F42" i="10"/>
  <c r="F46" i="10"/>
  <c r="F44" i="10"/>
  <c r="F13" i="9"/>
  <c r="F14" i="9"/>
  <c r="F50" i="10"/>
  <c r="F35" i="10"/>
  <c r="F18" i="10"/>
  <c r="F34" i="10"/>
  <c r="F17" i="10"/>
  <c r="F33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40" i="10"/>
  <c r="F23" i="10"/>
  <c r="F39" i="10"/>
  <c r="F22" i="10"/>
  <c r="F38" i="10"/>
  <c r="F21" i="10"/>
  <c r="F37" i="10"/>
  <c r="F20" i="10"/>
  <c r="F36" i="10"/>
  <c r="F19" i="10"/>
  <c r="H71" i="8"/>
  <c r="H70" i="8"/>
  <c r="H30" i="8"/>
  <c r="H31" i="8"/>
  <c r="H88" i="11"/>
  <c r="G88" i="11"/>
  <c r="F88" i="11"/>
  <c r="E88" i="11"/>
  <c r="D88" i="11"/>
  <c r="C88" i="11"/>
  <c r="I88" i="11" l="1"/>
  <c r="I89" i="11"/>
</calcChain>
</file>

<file path=xl/sharedStrings.xml><?xml version="1.0" encoding="utf-8"?>
<sst xmlns="http://schemas.openxmlformats.org/spreadsheetml/2006/main" count="412" uniqueCount="184">
  <si>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</si>
  <si>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</si>
  <si>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</si>
  <si>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</si>
  <si>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</si>
  <si>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</si>
  <si>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</si>
  <si>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</si>
  <si>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</si>
  <si>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</si>
  <si>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</si>
  <si>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</si>
  <si>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</si>
  <si>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</si>
  <si>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</si>
  <si>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</si>
  <si>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</si>
  <si>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</si>
  <si>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</si>
  <si>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</si>
  <si>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</si>
  <si>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</si>
  <si>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</si>
  <si>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</si>
  <si>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</si>
  <si>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</si>
  <si>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</si>
  <si>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</si>
  <si>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</si>
  <si>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</si>
  <si>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</si>
  <si>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</si>
  <si>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</si>
  <si>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</si>
  <si>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</si>
  <si>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</si>
  <si>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</si>
  <si>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</si>
  <si>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</si>
  <si>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</si>
  <si>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</si>
  <si>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</si>
  <si>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</si>
  <si>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</si>
  <si>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</si>
  <si>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</si>
  <si>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</si>
  <si>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</si>
  <si>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</si>
  <si>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</si>
  <si>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</si>
  <si>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</si>
  <si>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</si>
  <si>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</si>
  <si>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</si>
  <si>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</si>
  <si>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</si>
  <si>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</si>
  <si>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</si>
  <si>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</si>
  <si>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</si>
  <si>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</si>
  <si>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</si>
  <si>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</si>
  <si>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</si>
  <si>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</si>
  <si>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</si>
  <si>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</si>
  <si>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</si>
  <si>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</si>
  <si>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</si>
  <si>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</si>
  <si>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</si>
  <si>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</si>
  <si>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</si>
  <si>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</si>
  <si>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</si>
  <si>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</si>
  <si>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</si>
  <si>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</si>
  <si>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</si>
  <si>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</si>
  <si>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</si>
  <si>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</si>
  <si>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</si>
  <si>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</si>
  <si>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</si>
  <si>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</si>
  <si>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</si>
  <si>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</si>
  <si>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</si>
  <si>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</si>
  <si>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</si>
  <si>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</si>
  <si>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</si>
  <si>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</si>
  <si>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</si>
  <si>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</si>
  <si>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</si>
  <si>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</si>
  <si>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</si>
  <si>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</si>
  <si>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</si>
  <si>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</si>
  <si>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</si>
  <si>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</si>
  <si>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</si>
  <si>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</si>
  <si>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</si>
  <si>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</si>
  <si>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</si>
  <si>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</si>
  <si>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</si>
  <si>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</si>
  <si>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</si>
  <si>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</si>
  <si>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</si>
  <si>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</si>
  <si>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</si>
  <si>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</si>
  <si>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</si>
  <si>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</si>
  <si>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</si>
  <si>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</si>
  <si>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</si>
  <si>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</si>
  <si>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</si>
  <si>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</si>
  <si>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</si>
  <si>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</si>
  <si>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</si>
  <si>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</si>
  <si>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</si>
  <si>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</si>
  <si>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</si>
  <si>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</si>
  <si>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</si>
  <si>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</si>
  <si>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</si>
  <si>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</si>
  <si>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</si>
  <si>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</si>
  <si>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</si>
  <si>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</si>
  <si>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</si>
  <si>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</si>
  <si>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</si>
  <si>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</si>
  <si>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</si>
  <si>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</si>
  <si>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</si>
  <si>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</si>
  <si>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</si>
  <si>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</si>
  <si>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</si>
  <si>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</si>
  <si>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</si>
  <si>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</si>
  <si>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</si>
  <si>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</si>
  <si>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</si>
  <si>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</si>
  <si>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</si>
  <si>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</si>
  <si>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</si>
  <si>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</si>
  <si>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</si>
  <si>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</si>
  <si>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</si>
  <si>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31/05/2024</t>
    </r>
  </si>
  <si>
    <t xml:space="preserve">VARAMO V418         </t>
  </si>
  <si>
    <t xml:space="preserve">SAN ALBERTO V419    </t>
  </si>
  <si>
    <t xml:space="preserve">BALTIC ERICA        </t>
  </si>
  <si>
    <t xml:space="preserve">VARAMO V420         </t>
  </si>
  <si>
    <t xml:space="preserve">CS LEADER           </t>
  </si>
  <si>
    <t xml:space="preserve">VARAMO V422         </t>
  </si>
  <si>
    <t xml:space="preserve">M.CERVI E HJOS S.A. </t>
  </si>
  <si>
    <t xml:space="preserve">FRIDEVI  S.A.F.I.C. </t>
  </si>
  <si>
    <t xml:space="preserve">BELGICA             </t>
  </si>
  <si>
    <t>PULPA PERA</t>
  </si>
  <si>
    <t>MANDARINA</t>
  </si>
  <si>
    <t>MEXICO</t>
  </si>
  <si>
    <t>SINGAPUR</t>
  </si>
  <si>
    <t xml:space="preserve">PULPA PERA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</si>
</sst>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9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  <xf numFmtId="0" fontId="43" fillId="0" borderId="0" xfId="0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38</xdr:row>
      <xdr:rowOff>0</xdr:rowOff>
    </xdr:from>
    <xdr:to>
      <xdr:col>6</xdr:col>
      <xdr:colOff>647700</xdr:colOff>
      <xdr:row>38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68</xdr:row>
      <xdr:rowOff>0</xdr:rowOff>
    </xdr:from>
    <xdr:to>
      <xdr:col>4</xdr:col>
      <xdr:colOff>66675</xdr:colOff>
      <xdr:row>68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4</xdr:col>
      <xdr:colOff>0</xdr:colOff>
      <xdr:row>68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70</xdr:row>
      <xdr:rowOff>0</xdr:rowOff>
    </xdr:from>
    <xdr:to>
      <xdr:col>7</xdr:col>
      <xdr:colOff>66675</xdr:colOff>
      <xdr:row>70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8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0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+E13/$E$80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50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+E13/$E$50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30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4:H70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+(G35-D35)/D35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8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0" t="s">
        <v>0</v>
      </c>
      <c r="B11" s="90"/>
      <c r="C11" s="90"/>
      <c r="D11" s="90"/>
      <c r="E11" s="90"/>
      <c r="F11" s="90"/>
      <c r="G11" s="90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7" t="s">
        <v>169</v>
      </c>
      <c r="D13" s="88"/>
      <c r="E13" s="8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89" t="s">
        <v>1</v>
      </c>
      <c r="D43" s="89"/>
      <c r="E43" s="89"/>
      <c r="F43" s="4"/>
      <c r="G43" s="4"/>
    </row>
    <row r="44" spans="1:7" ht="12.75" customHeight="1" x14ac:dyDescent="0.2">
      <c r="A44" s="4"/>
      <c r="B44" s="4"/>
      <c r="C44" s="89"/>
      <c r="D44" s="89"/>
      <c r="E44" s="8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43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1.7109375" customWidth="1"/>
    <col min="6" max="6" width="12.140625" customWidth="1"/>
  </cols>
  <sheetData>
    <row r="9" spans="1:6" ht="20.100000000000001" customHeight="1" x14ac:dyDescent="0.2">
      <c r="A9" s="91" t="s">
        <v>2</v>
      </c>
      <c r="B9" s="91"/>
      <c r="C9" s="91"/>
      <c r="D9" s="91"/>
      <c r="E9" s="91"/>
      <c r="F9" s="91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31/05/2024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16.5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16.5" customHeight="1" x14ac:dyDescent="0.2">
      <c r="A13" s="82">
        <v>1</v>
      </c>
      <c r="B13" s="83" t="s">
        <v>9</v>
      </c>
      <c r="C13" s="84">
        <v>45326</v>
      </c>
      <c r="D13" s="77">
        <v>3779</v>
      </c>
      <c r="E13" s="77">
        <v>290901</v>
      </c>
      <c r="F13" s="77">
        <v>4653</v>
      </c>
    </row>
    <row r="14" spans="1:6" ht="16.5" customHeight="1" x14ac:dyDescent="0.2">
      <c r="A14" s="82">
        <v>2</v>
      </c>
      <c r="B14" s="83" t="s">
        <v>10</v>
      </c>
      <c r="C14" s="84">
        <v>45332</v>
      </c>
      <c r="D14" s="77">
        <v>4561</v>
      </c>
      <c r="E14" s="77">
        <v>357244</v>
      </c>
      <c r="F14" s="77">
        <v>5155</v>
      </c>
    </row>
    <row r="15" spans="1:6" ht="16.5" customHeight="1" x14ac:dyDescent="0.2">
      <c r="A15" s="82">
        <v>3</v>
      </c>
      <c r="B15" s="83" t="s">
        <v>11</v>
      </c>
      <c r="C15" s="84">
        <v>45333</v>
      </c>
      <c r="D15" s="77">
        <v>3557</v>
      </c>
      <c r="E15" s="77">
        <v>276295</v>
      </c>
      <c r="F15" s="77">
        <v>4362</v>
      </c>
    </row>
    <row r="16" spans="1:6" ht="16.5" customHeight="1" x14ac:dyDescent="0.2">
      <c r="A16" s="82">
        <v>4</v>
      </c>
      <c r="B16" s="83" t="s">
        <v>12</v>
      </c>
      <c r="C16" s="84">
        <v>45340</v>
      </c>
      <c r="D16" s="77">
        <v>4340</v>
      </c>
      <c r="E16" s="77">
        <v>337115</v>
      </c>
      <c r="F16" s="77">
        <v>5316</v>
      </c>
    </row>
    <row r="17" spans="1:6" ht="16.5" customHeight="1" x14ac:dyDescent="0.2">
      <c r="A17" s="82">
        <v>5</v>
      </c>
      <c r="B17" s="83" t="s">
        <v>13</v>
      </c>
      <c r="C17" s="84">
        <v>45347</v>
      </c>
      <c r="D17" s="77">
        <v>5057</v>
      </c>
      <c r="E17" s="77">
        <v>396585</v>
      </c>
      <c r="F17" s="77">
        <v>6211</v>
      </c>
    </row>
    <row r="18" spans="1:6" ht="16.5" customHeight="1" x14ac:dyDescent="0.2">
      <c r="A18" s="82">
        <v>6</v>
      </c>
      <c r="B18" s="83" t="s">
        <v>14</v>
      </c>
      <c r="C18" s="84">
        <v>45350</v>
      </c>
      <c r="D18" s="77">
        <v>5130</v>
      </c>
      <c r="E18" s="77">
        <v>439913</v>
      </c>
      <c r="F18" s="77">
        <v>5842</v>
      </c>
    </row>
    <row r="19" spans="1:6" ht="16.5" customHeight="1" x14ac:dyDescent="0.2">
      <c r="A19" s="82">
        <v>7</v>
      </c>
      <c r="B19" s="83" t="s">
        <v>118</v>
      </c>
      <c r="C19" s="84">
        <v>45353</v>
      </c>
      <c r="D19" s="77">
        <v>5957</v>
      </c>
      <c r="E19" s="77">
        <v>450464</v>
      </c>
      <c r="F19" s="77">
        <v>7275</v>
      </c>
    </row>
    <row r="20" spans="1:6" ht="16.5" customHeight="1" x14ac:dyDescent="0.2">
      <c r="A20" s="82">
        <v>8</v>
      </c>
      <c r="B20" s="83" t="s">
        <v>119</v>
      </c>
      <c r="C20" s="84">
        <v>45361</v>
      </c>
      <c r="D20" s="77">
        <v>6542</v>
      </c>
      <c r="E20" s="77">
        <v>511714</v>
      </c>
      <c r="F20" s="77">
        <v>7960</v>
      </c>
    </row>
    <row r="21" spans="1:6" ht="16.5" customHeight="1" x14ac:dyDescent="0.2">
      <c r="A21" s="82">
        <v>9</v>
      </c>
      <c r="B21" s="83" t="s">
        <v>120</v>
      </c>
      <c r="C21" s="84">
        <v>45368</v>
      </c>
      <c r="D21" s="77">
        <v>6194</v>
      </c>
      <c r="E21" s="77">
        <v>533193</v>
      </c>
      <c r="F21" s="77">
        <v>6898</v>
      </c>
    </row>
    <row r="22" spans="1:6" ht="16.5" customHeight="1" x14ac:dyDescent="0.2">
      <c r="A22" s="82">
        <v>10</v>
      </c>
      <c r="B22" s="83" t="s">
        <v>121</v>
      </c>
      <c r="C22" s="84">
        <v>45368</v>
      </c>
      <c r="D22" s="77">
        <v>6367</v>
      </c>
      <c r="E22" s="77">
        <v>493177</v>
      </c>
      <c r="F22" s="77">
        <v>7712</v>
      </c>
    </row>
    <row r="23" spans="1:6" ht="16.5" customHeight="1" x14ac:dyDescent="0.2">
      <c r="A23" s="82">
        <v>11</v>
      </c>
      <c r="B23" s="83" t="s">
        <v>122</v>
      </c>
      <c r="C23" s="84">
        <v>45375</v>
      </c>
      <c r="D23" s="77">
        <v>6557</v>
      </c>
      <c r="E23" s="77">
        <v>498847</v>
      </c>
      <c r="F23" s="77">
        <v>7864</v>
      </c>
    </row>
    <row r="24" spans="1:6" ht="16.5" customHeight="1" x14ac:dyDescent="0.2">
      <c r="A24" s="82">
        <v>12</v>
      </c>
      <c r="B24" s="83" t="s">
        <v>123</v>
      </c>
      <c r="C24" s="84">
        <v>45380</v>
      </c>
      <c r="D24" s="77">
        <v>6127</v>
      </c>
      <c r="E24" s="77">
        <v>515557</v>
      </c>
      <c r="F24" s="77">
        <v>6817</v>
      </c>
    </row>
    <row r="25" spans="1:6" ht="16.5" customHeight="1" x14ac:dyDescent="0.2">
      <c r="A25" s="82">
        <v>13</v>
      </c>
      <c r="B25" s="83" t="s">
        <v>124</v>
      </c>
      <c r="C25" s="84">
        <v>45382</v>
      </c>
      <c r="D25" s="77">
        <v>5108</v>
      </c>
      <c r="E25" s="77">
        <v>385200</v>
      </c>
      <c r="F25" s="77">
        <v>6169</v>
      </c>
    </row>
    <row r="26" spans="1:6" ht="16.5" customHeight="1" x14ac:dyDescent="0.2">
      <c r="A26" s="82">
        <v>14</v>
      </c>
      <c r="B26" s="83" t="s">
        <v>154</v>
      </c>
      <c r="C26" s="84">
        <v>45389</v>
      </c>
      <c r="D26" s="77">
        <v>5036</v>
      </c>
      <c r="E26" s="77">
        <v>382062</v>
      </c>
      <c r="F26" s="77">
        <v>6062</v>
      </c>
    </row>
    <row r="27" spans="1:6" ht="16.5" customHeight="1" x14ac:dyDescent="0.2">
      <c r="A27" s="82">
        <v>15</v>
      </c>
      <c r="B27" s="83" t="s">
        <v>155</v>
      </c>
      <c r="C27" s="84">
        <v>45395</v>
      </c>
      <c r="D27" s="77">
        <v>4891</v>
      </c>
      <c r="E27" s="77">
        <v>391851</v>
      </c>
      <c r="F27" s="77">
        <v>5260</v>
      </c>
    </row>
    <row r="28" spans="1:6" ht="16.5" customHeight="1" x14ac:dyDescent="0.2">
      <c r="A28" s="82">
        <v>16</v>
      </c>
      <c r="B28" s="83" t="s">
        <v>156</v>
      </c>
      <c r="C28" s="84">
        <v>45396</v>
      </c>
      <c r="D28" s="77">
        <v>4414</v>
      </c>
      <c r="E28" s="77">
        <v>336316</v>
      </c>
      <c r="F28" s="77">
        <v>5302</v>
      </c>
    </row>
    <row r="29" spans="1:6" ht="16.5" customHeight="1" x14ac:dyDescent="0.2">
      <c r="A29" s="82">
        <v>17</v>
      </c>
      <c r="B29" s="83" t="s">
        <v>157</v>
      </c>
      <c r="C29" s="84">
        <v>45402</v>
      </c>
      <c r="D29" s="77">
        <v>4332</v>
      </c>
      <c r="E29" s="77">
        <v>325941</v>
      </c>
      <c r="F29" s="77">
        <v>5114</v>
      </c>
    </row>
    <row r="30" spans="1:6" ht="16.5" customHeight="1" x14ac:dyDescent="0.2">
      <c r="A30" s="82">
        <v>18</v>
      </c>
      <c r="B30" s="83" t="s">
        <v>158</v>
      </c>
      <c r="C30" s="84">
        <v>45409</v>
      </c>
      <c r="D30" s="77">
        <v>3799</v>
      </c>
      <c r="E30" s="77">
        <v>269965</v>
      </c>
      <c r="F30" s="77">
        <v>4530</v>
      </c>
    </row>
    <row r="31" spans="1:6" ht="16.5" customHeight="1" x14ac:dyDescent="0.2">
      <c r="A31" s="82">
        <v>19</v>
      </c>
      <c r="B31" s="83" t="s">
        <v>159</v>
      </c>
      <c r="C31" s="84">
        <v>45411</v>
      </c>
      <c r="D31" s="77">
        <v>4964</v>
      </c>
      <c r="E31" s="77">
        <v>400701</v>
      </c>
      <c r="F31" s="77">
        <v>5291</v>
      </c>
    </row>
    <row r="32" spans="1:6" ht="16.5" customHeight="1" x14ac:dyDescent="0.2">
      <c r="A32" s="82">
        <v>20</v>
      </c>
      <c r="B32" s="83" t="s">
        <v>170</v>
      </c>
      <c r="C32" s="84">
        <v>45416</v>
      </c>
      <c r="D32" s="77">
        <v>3424</v>
      </c>
      <c r="E32" s="77">
        <v>234942</v>
      </c>
      <c r="F32" s="77">
        <v>4052</v>
      </c>
    </row>
    <row r="33" spans="1:7" ht="16.5" customHeight="1" x14ac:dyDescent="0.2">
      <c r="A33" s="82">
        <v>21</v>
      </c>
      <c r="B33" s="83" t="s">
        <v>171</v>
      </c>
      <c r="C33" s="84">
        <v>45424</v>
      </c>
      <c r="D33" s="77">
        <v>4031</v>
      </c>
      <c r="E33" s="77">
        <v>272281</v>
      </c>
      <c r="F33" s="77">
        <v>4694</v>
      </c>
    </row>
    <row r="34" spans="1:7" ht="16.5" customHeight="1" x14ac:dyDescent="0.2">
      <c r="A34" s="82">
        <v>22</v>
      </c>
      <c r="B34" s="83" t="s">
        <v>172</v>
      </c>
      <c r="C34" s="84">
        <v>45427</v>
      </c>
      <c r="D34" s="77">
        <v>5446</v>
      </c>
      <c r="E34" s="77">
        <v>441615</v>
      </c>
      <c r="F34" s="77">
        <v>5798</v>
      </c>
    </row>
    <row r="35" spans="1:7" ht="16.5" customHeight="1" x14ac:dyDescent="0.2">
      <c r="A35" s="82">
        <v>23</v>
      </c>
      <c r="B35" s="83" t="s">
        <v>173</v>
      </c>
      <c r="C35" s="84">
        <v>45430</v>
      </c>
      <c r="D35" s="77">
        <v>3729</v>
      </c>
      <c r="E35" s="77">
        <v>258299</v>
      </c>
      <c r="F35" s="77">
        <v>4365</v>
      </c>
    </row>
    <row r="36" spans="1:7" ht="16.5" customHeight="1" x14ac:dyDescent="0.2">
      <c r="A36" s="82">
        <v>24</v>
      </c>
      <c r="B36" s="83" t="s">
        <v>174</v>
      </c>
      <c r="C36" s="84">
        <v>45437</v>
      </c>
      <c r="D36" s="77">
        <v>4294</v>
      </c>
      <c r="E36" s="77">
        <v>343184</v>
      </c>
      <c r="F36" s="77">
        <v>4599</v>
      </c>
    </row>
    <row r="37" spans="1:7" ht="16.5" customHeight="1" x14ac:dyDescent="0.2">
      <c r="A37" s="82">
        <v>25</v>
      </c>
      <c r="B37" s="83" t="s">
        <v>175</v>
      </c>
      <c r="C37" s="84">
        <v>45441</v>
      </c>
      <c r="D37" s="77">
        <v>2340</v>
      </c>
      <c r="E37" s="77">
        <v>160662</v>
      </c>
      <c r="F37" s="77">
        <v>2746</v>
      </c>
    </row>
    <row r="38" spans="1:7" ht="16.5" customHeight="1" x14ac:dyDescent="0.2">
      <c r="A38" s="70"/>
      <c r="B38" s="33"/>
      <c r="C38" s="34" t="s">
        <v>15</v>
      </c>
      <c r="D38" s="33">
        <f>SUM(D13:D37)</f>
        <v>119976</v>
      </c>
      <c r="E38" s="33">
        <f>SUM(E13:E37)</f>
        <v>9304024</v>
      </c>
      <c r="F38" s="34">
        <f>SUM(F13:F37)</f>
        <v>140047</v>
      </c>
      <c r="G38" s="6"/>
    </row>
    <row r="39" spans="1:7" x14ac:dyDescent="0.2">
      <c r="A39" s="6"/>
      <c r="B39" s="6"/>
      <c r="C39" s="10"/>
      <c r="D39" s="11"/>
      <c r="E39" s="11"/>
      <c r="F39" s="9"/>
    </row>
    <row r="40" spans="1:7" x14ac:dyDescent="0.2">
      <c r="A40" s="6"/>
      <c r="B40" s="6"/>
      <c r="C40" s="10"/>
      <c r="D40" s="11"/>
      <c r="E40" s="11"/>
      <c r="F40" s="9"/>
    </row>
    <row r="41" spans="1:7" x14ac:dyDescent="0.2">
      <c r="D41" s="7"/>
    </row>
    <row r="43" spans="1:7" x14ac:dyDescent="0.2">
      <c r="D43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9:G1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5" width="12.140625" customWidth="1"/>
    <col min="6" max="6" width="11.85546875" customWidth="1"/>
  </cols>
  <sheetData>
    <row r="9" spans="1:7" s="26" customFormat="1" ht="20.100000000000001" customHeight="1" x14ac:dyDescent="0.2">
      <c r="A9" s="92" t="s">
        <v>16</v>
      </c>
      <c r="B9" s="92"/>
      <c r="C9" s="92"/>
      <c r="D9" s="92"/>
      <c r="E9" s="92"/>
      <c r="F9" s="92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31/05/2024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6" t="s">
        <v>19</v>
      </c>
      <c r="C13" s="77">
        <v>78369</v>
      </c>
      <c r="D13" s="77">
        <v>5880766</v>
      </c>
      <c r="E13" s="77">
        <v>94386</v>
      </c>
      <c r="F13" s="79">
        <f>+E13/$E$15</f>
        <v>0.67396426888308125</v>
      </c>
      <c r="G13" s="5"/>
    </row>
    <row r="14" spans="1:7" ht="16.5" customHeight="1" x14ac:dyDescent="0.2">
      <c r="A14" s="32"/>
      <c r="B14" s="80" t="s">
        <v>20</v>
      </c>
      <c r="C14" s="81">
        <v>41607</v>
      </c>
      <c r="D14" s="81">
        <v>3423258</v>
      </c>
      <c r="E14" s="81">
        <v>45660</v>
      </c>
      <c r="F14" s="79">
        <f>+E14/$E$15</f>
        <v>0.32603573111691875</v>
      </c>
      <c r="G14" s="5"/>
    </row>
    <row r="15" spans="1:7" ht="16.5" customHeight="1" x14ac:dyDescent="0.2">
      <c r="B15" s="63" t="s">
        <v>15</v>
      </c>
      <c r="C15" s="64">
        <f>SUM(C13:C14)</f>
        <v>119976</v>
      </c>
      <c r="D15" s="64">
        <f>SUM(D13:D14)</f>
        <v>9304024</v>
      </c>
      <c r="E15" s="64">
        <f>SUM(E13:E14)</f>
        <v>140046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2" t="s">
        <v>21</v>
      </c>
      <c r="C9" s="92"/>
      <c r="D9" s="92"/>
      <c r="E9" s="92"/>
      <c r="F9" s="92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31/05/2024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16.5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16.5" customHeight="1" x14ac:dyDescent="0.2">
      <c r="B13" s="76" t="s">
        <v>23</v>
      </c>
      <c r="C13" s="77">
        <v>17768</v>
      </c>
      <c r="D13" s="77">
        <v>1423188</v>
      </c>
      <c r="E13" s="77">
        <v>18981</v>
      </c>
      <c r="F13" s="78">
        <f>+E13/$E$80</f>
        <v>0.13553210327887583</v>
      </c>
      <c r="G13" s="5"/>
    </row>
    <row r="14" spans="2:7" ht="16.5" customHeight="1" x14ac:dyDescent="0.2">
      <c r="B14" s="76" t="s">
        <v>24</v>
      </c>
      <c r="C14" s="77">
        <v>13786</v>
      </c>
      <c r="D14" s="77">
        <v>1069976</v>
      </c>
      <c r="E14" s="77">
        <v>16063</v>
      </c>
      <c r="F14" s="78">
        <f>+E14/$E$80</f>
        <v>0.11469638980920827</v>
      </c>
      <c r="G14" s="5"/>
    </row>
    <row r="15" spans="2:7" ht="16.5" customHeight="1" x14ac:dyDescent="0.2">
      <c r="B15" s="76" t="s">
        <v>25</v>
      </c>
      <c r="C15" s="77">
        <v>11548</v>
      </c>
      <c r="D15" s="77">
        <v>910426</v>
      </c>
      <c r="E15" s="77">
        <v>13012</v>
      </c>
      <c r="F15" s="78">
        <f>+E15/$E$80</f>
        <v>9.2911001942191249E-2</v>
      </c>
      <c r="G15" s="5"/>
    </row>
    <row r="16" spans="2:7" ht="16.5" customHeight="1" x14ac:dyDescent="0.2">
      <c r="B16" s="76" t="s">
        <v>31</v>
      </c>
      <c r="C16" s="77">
        <v>8465</v>
      </c>
      <c r="D16" s="77">
        <v>585216</v>
      </c>
      <c r="E16" s="77">
        <v>9800</v>
      </c>
      <c r="F16" s="78">
        <f>+E16/$E$80</f>
        <v>6.9976008225751174E-2</v>
      </c>
      <c r="G16" s="5"/>
    </row>
    <row r="17" spans="2:7" ht="16.5" customHeight="1" x14ac:dyDescent="0.2">
      <c r="B17" s="76" t="s">
        <v>28</v>
      </c>
      <c r="C17" s="77">
        <v>7505</v>
      </c>
      <c r="D17" s="77">
        <v>545794</v>
      </c>
      <c r="E17" s="77">
        <v>8937</v>
      </c>
      <c r="F17" s="78">
        <f>+E17/$E$80</f>
        <v>6.3813835256483487E-2</v>
      </c>
      <c r="G17" s="5"/>
    </row>
    <row r="18" spans="2:7" ht="16.5" customHeight="1" x14ac:dyDescent="0.2">
      <c r="B18" s="76" t="s">
        <v>29</v>
      </c>
      <c r="C18" s="77">
        <v>7319</v>
      </c>
      <c r="D18" s="77">
        <v>633960</v>
      </c>
      <c r="E18" s="77">
        <v>8749</v>
      </c>
      <c r="F18" s="78">
        <f>+E18/$E$80</f>
        <v>6.2471438363989489E-2</v>
      </c>
      <c r="G18" s="5"/>
    </row>
    <row r="19" spans="2:7" ht="16.5" customHeight="1" x14ac:dyDescent="0.2">
      <c r="B19" s="76" t="s">
        <v>27</v>
      </c>
      <c r="C19" s="77">
        <v>6391</v>
      </c>
      <c r="D19" s="77">
        <v>484330</v>
      </c>
      <c r="E19" s="77">
        <v>7502</v>
      </c>
      <c r="F19" s="78">
        <f>+E19/$E$80</f>
        <v>5.3567348337712782E-2</v>
      </c>
      <c r="G19" s="5"/>
    </row>
    <row r="20" spans="2:7" ht="16.5" customHeight="1" x14ac:dyDescent="0.2">
      <c r="B20" s="76" t="s">
        <v>26</v>
      </c>
      <c r="C20" s="77">
        <v>6167</v>
      </c>
      <c r="D20" s="77">
        <v>509212</v>
      </c>
      <c r="E20" s="77">
        <v>7397</v>
      </c>
      <c r="F20" s="78">
        <f>+E20/$E$80</f>
        <v>5.2817605392436878E-2</v>
      </c>
      <c r="G20" s="5"/>
    </row>
    <row r="21" spans="2:7" ht="16.5" customHeight="1" x14ac:dyDescent="0.2">
      <c r="B21" s="76" t="s">
        <v>32</v>
      </c>
      <c r="C21" s="77">
        <v>5283</v>
      </c>
      <c r="D21" s="77">
        <v>360808</v>
      </c>
      <c r="E21" s="77">
        <v>6593</v>
      </c>
      <c r="F21" s="78">
        <f>+E21/$E$80</f>
        <v>4.707671655432423E-2</v>
      </c>
      <c r="G21" s="5"/>
    </row>
    <row r="22" spans="2:7" ht="16.5" customHeight="1" x14ac:dyDescent="0.2">
      <c r="B22" s="76" t="s">
        <v>34</v>
      </c>
      <c r="C22" s="77">
        <v>5644</v>
      </c>
      <c r="D22" s="77">
        <v>452479</v>
      </c>
      <c r="E22" s="77">
        <v>6530</v>
      </c>
      <c r="F22" s="78">
        <f>+E22/$E$80</f>
        <v>4.6626870787158686E-2</v>
      </c>
      <c r="G22" s="5"/>
    </row>
    <row r="23" spans="2:7" ht="16.5" customHeight="1" x14ac:dyDescent="0.2">
      <c r="B23" s="76" t="s">
        <v>37</v>
      </c>
      <c r="C23" s="77">
        <v>4448</v>
      </c>
      <c r="D23" s="77">
        <v>417711</v>
      </c>
      <c r="E23" s="77">
        <v>5387</v>
      </c>
      <c r="F23" s="78">
        <f>+E23/$E$80</f>
        <v>3.8465383297155264E-2</v>
      </c>
      <c r="G23" s="5"/>
    </row>
    <row r="24" spans="2:7" ht="16.5" customHeight="1" x14ac:dyDescent="0.2">
      <c r="B24" s="76" t="s">
        <v>30</v>
      </c>
      <c r="C24" s="77">
        <v>3265</v>
      </c>
      <c r="D24" s="77">
        <v>210261</v>
      </c>
      <c r="E24" s="77">
        <v>4075</v>
      </c>
      <c r="F24" s="78">
        <f>+E24/$E$80</f>
        <v>2.9097166685707759E-2</v>
      </c>
      <c r="G24" s="5"/>
    </row>
    <row r="25" spans="2:7" ht="16.5" customHeight="1" x14ac:dyDescent="0.2">
      <c r="B25" s="76" t="s">
        <v>36</v>
      </c>
      <c r="C25" s="77">
        <v>3285</v>
      </c>
      <c r="D25" s="77">
        <v>270647</v>
      </c>
      <c r="E25" s="77">
        <v>3772</v>
      </c>
      <c r="F25" s="78">
        <f>+E25/$E$80</f>
        <v>2.6933622757911575E-2</v>
      </c>
      <c r="G25" s="5"/>
    </row>
    <row r="26" spans="2:7" ht="16.5" customHeight="1" x14ac:dyDescent="0.2">
      <c r="B26" s="76" t="s">
        <v>35</v>
      </c>
      <c r="C26" s="77">
        <v>2867</v>
      </c>
      <c r="D26" s="77">
        <v>195688</v>
      </c>
      <c r="E26" s="77">
        <v>3514</v>
      </c>
      <c r="F26" s="78">
        <f>+E26/$E$80</f>
        <v>2.5091397235233633E-2</v>
      </c>
      <c r="G26" s="5"/>
    </row>
    <row r="27" spans="2:7" ht="16.5" customHeight="1" x14ac:dyDescent="0.2">
      <c r="B27" s="76" t="s">
        <v>33</v>
      </c>
      <c r="C27" s="77">
        <v>2555</v>
      </c>
      <c r="D27" s="77">
        <v>188081</v>
      </c>
      <c r="E27" s="77">
        <v>3170</v>
      </c>
      <c r="F27" s="78">
        <f>+E27/$E$80</f>
        <v>2.2635096538329715E-2</v>
      </c>
      <c r="G27" s="5"/>
    </row>
    <row r="28" spans="2:7" ht="16.5" customHeight="1" x14ac:dyDescent="0.2">
      <c r="B28" s="76" t="s">
        <v>38</v>
      </c>
      <c r="C28" s="77">
        <v>2024</v>
      </c>
      <c r="D28" s="77">
        <v>145785</v>
      </c>
      <c r="E28" s="77">
        <v>2491</v>
      </c>
      <c r="F28" s="78">
        <f>+E28/$E$80</f>
        <v>1.7786758825545528E-2</v>
      </c>
      <c r="G28" s="5"/>
    </row>
    <row r="29" spans="2:7" ht="16.5" customHeight="1" x14ac:dyDescent="0.2">
      <c r="B29" s="76" t="s">
        <v>39</v>
      </c>
      <c r="C29" s="77">
        <v>1374</v>
      </c>
      <c r="D29" s="77">
        <v>100348</v>
      </c>
      <c r="E29" s="77">
        <v>1666</v>
      </c>
      <c r="F29" s="78">
        <f>+E29/$E$80</f>
        <v>1.1895921398377699E-2</v>
      </c>
      <c r="G29" s="5"/>
    </row>
    <row r="30" spans="2:7" ht="16.5" customHeight="1" x14ac:dyDescent="0.2">
      <c r="B30" s="76" t="s">
        <v>41</v>
      </c>
      <c r="C30" s="77">
        <v>1134</v>
      </c>
      <c r="D30" s="77">
        <v>71134</v>
      </c>
      <c r="E30" s="77">
        <v>1455</v>
      </c>
      <c r="F30" s="78">
        <f>+E30/$E$80</f>
        <v>1.038929509882326E-2</v>
      </c>
      <c r="G30" s="5"/>
    </row>
    <row r="31" spans="2:7" ht="16.5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>+E31/$E$80</f>
        <v>8.5684908031532052E-3</v>
      </c>
      <c r="G31" s="5"/>
    </row>
    <row r="32" spans="2:7" ht="16.5" customHeight="1" x14ac:dyDescent="0.2">
      <c r="B32" s="76" t="s">
        <v>46</v>
      </c>
      <c r="C32" s="77">
        <v>825</v>
      </c>
      <c r="D32" s="77">
        <v>51577</v>
      </c>
      <c r="E32" s="77">
        <v>1028</v>
      </c>
      <c r="F32" s="78">
        <f>+E32/$E$80</f>
        <v>7.3403404547012453E-3</v>
      </c>
      <c r="G32" s="5"/>
    </row>
    <row r="33" spans="2:7" ht="16.5" customHeight="1" x14ac:dyDescent="0.2">
      <c r="B33" s="76" t="s">
        <v>42</v>
      </c>
      <c r="C33" s="77">
        <v>864</v>
      </c>
      <c r="D33" s="77">
        <v>57542</v>
      </c>
      <c r="E33" s="77">
        <v>1018</v>
      </c>
      <c r="F33" s="78">
        <f>+E33/$E$80</f>
        <v>7.2689363646749683E-3</v>
      </c>
      <c r="G33" s="5"/>
    </row>
    <row r="34" spans="2:7" ht="16.5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>+E34/$E$80</f>
        <v>6.4834913743859251E-3</v>
      </c>
      <c r="G34" s="5"/>
    </row>
    <row r="35" spans="2:7" ht="16.5" customHeight="1" x14ac:dyDescent="0.2">
      <c r="B35" s="76" t="s">
        <v>43</v>
      </c>
      <c r="C35" s="77">
        <v>498</v>
      </c>
      <c r="D35" s="77">
        <v>44303</v>
      </c>
      <c r="E35" s="77">
        <v>612</v>
      </c>
      <c r="F35" s="78">
        <f>+E35/$E$80</f>
        <v>4.3699303096081344E-3</v>
      </c>
      <c r="G35" s="5"/>
    </row>
    <row r="36" spans="2:7" ht="16.5" customHeight="1" x14ac:dyDescent="0.2">
      <c r="B36" s="76" t="s">
        <v>45</v>
      </c>
      <c r="C36" s="77">
        <v>462</v>
      </c>
      <c r="D36" s="77">
        <v>31256</v>
      </c>
      <c r="E36" s="77">
        <v>552</v>
      </c>
      <c r="F36" s="78">
        <f>+E36/$E$80</f>
        <v>3.9415057694504744E-3</v>
      </c>
      <c r="G36" s="5"/>
    </row>
    <row r="37" spans="2:7" ht="16.5" customHeight="1" x14ac:dyDescent="0.2">
      <c r="B37" s="76" t="s">
        <v>47</v>
      </c>
      <c r="C37" s="77">
        <v>480</v>
      </c>
      <c r="D37" s="77">
        <v>35315</v>
      </c>
      <c r="E37" s="77">
        <v>522</v>
      </c>
      <c r="F37" s="78">
        <f>+E37/$E$80</f>
        <v>3.7272934993716439E-3</v>
      </c>
      <c r="G37" s="5"/>
    </row>
    <row r="38" spans="2:7" ht="16.5" customHeight="1" x14ac:dyDescent="0.2">
      <c r="B38" s="76" t="s">
        <v>132</v>
      </c>
      <c r="C38" s="77">
        <v>357</v>
      </c>
      <c r="D38" s="77">
        <v>22953</v>
      </c>
      <c r="E38" s="77">
        <v>459</v>
      </c>
      <c r="F38" s="78">
        <f>+E38/$E$80</f>
        <v>3.2774477322061006E-3</v>
      </c>
      <c r="G38" s="5"/>
    </row>
    <row r="39" spans="2:7" ht="16.5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>+E39/$E$80</f>
        <v>2.9061464640694618E-3</v>
      </c>
      <c r="G39" s="5"/>
    </row>
    <row r="40" spans="2:7" ht="16.5" customHeight="1" x14ac:dyDescent="0.2">
      <c r="B40" s="76" t="s">
        <v>125</v>
      </c>
      <c r="C40" s="77">
        <v>280</v>
      </c>
      <c r="D40" s="77">
        <v>26726</v>
      </c>
      <c r="E40" s="77">
        <v>374</v>
      </c>
      <c r="F40" s="78">
        <f>+E40/$E$80</f>
        <v>2.670512966982749E-3</v>
      </c>
      <c r="G40" s="5"/>
    </row>
    <row r="41" spans="2:7" ht="16.5" customHeight="1" x14ac:dyDescent="0.2">
      <c r="B41" s="76" t="s">
        <v>48</v>
      </c>
      <c r="C41" s="77">
        <v>290</v>
      </c>
      <c r="D41" s="77">
        <v>20582</v>
      </c>
      <c r="E41" s="77">
        <v>360</v>
      </c>
      <c r="F41" s="78">
        <f>+E41/$E$80</f>
        <v>2.5705472409459614E-3</v>
      </c>
      <c r="G41" s="5"/>
    </row>
    <row r="42" spans="2:7" ht="16.5" customHeight="1" x14ac:dyDescent="0.2">
      <c r="B42" s="76" t="s">
        <v>50</v>
      </c>
      <c r="C42" s="77">
        <v>120</v>
      </c>
      <c r="D42" s="77">
        <v>18100</v>
      </c>
      <c r="E42" s="77">
        <v>253</v>
      </c>
      <c r="F42" s="78">
        <f>+E42/$E$80</f>
        <v>1.8065234776648007E-3</v>
      </c>
      <c r="G42" s="5"/>
    </row>
    <row r="43" spans="2:7" ht="16.5" customHeight="1" x14ac:dyDescent="0.2">
      <c r="B43" s="76" t="s">
        <v>49</v>
      </c>
      <c r="C43" s="77">
        <v>240</v>
      </c>
      <c r="D43" s="77">
        <v>27276</v>
      </c>
      <c r="E43" s="77">
        <v>244</v>
      </c>
      <c r="F43" s="78">
        <f>+E43/$E$80</f>
        <v>1.7422597966411516E-3</v>
      </c>
      <c r="G43" s="5"/>
    </row>
    <row r="44" spans="2:7" ht="16.5" customHeight="1" x14ac:dyDescent="0.2">
      <c r="B44" s="76" t="s">
        <v>69</v>
      </c>
      <c r="C44" s="77">
        <v>200</v>
      </c>
      <c r="D44" s="77">
        <v>21696</v>
      </c>
      <c r="E44" s="77">
        <v>195</v>
      </c>
      <c r="F44" s="78">
        <f>+E44/$E$80</f>
        <v>1.3923797555123957E-3</v>
      </c>
      <c r="G44" s="5"/>
    </row>
    <row r="45" spans="2:7" ht="16.5" customHeight="1" x14ac:dyDescent="0.2">
      <c r="B45" s="76" t="s">
        <v>52</v>
      </c>
      <c r="C45" s="77">
        <v>160</v>
      </c>
      <c r="D45" s="77">
        <v>20067</v>
      </c>
      <c r="E45" s="77">
        <v>181</v>
      </c>
      <c r="F45" s="78">
        <f>+E45/$E$80</f>
        <v>1.2924140294756083E-3</v>
      </c>
      <c r="G45" s="5"/>
    </row>
    <row r="46" spans="2:7" ht="16.5" customHeight="1" x14ac:dyDescent="0.2">
      <c r="B46" s="76" t="s">
        <v>126</v>
      </c>
      <c r="C46" s="77">
        <v>142</v>
      </c>
      <c r="D46" s="77">
        <v>10206</v>
      </c>
      <c r="E46" s="77">
        <v>164</v>
      </c>
      <c r="F46" s="78">
        <f>+E46/$E$80</f>
        <v>1.171027076430938E-3</v>
      </c>
      <c r="G46" s="5"/>
    </row>
    <row r="47" spans="2:7" ht="16.5" customHeight="1" x14ac:dyDescent="0.2">
      <c r="B47" s="76" t="s">
        <v>134</v>
      </c>
      <c r="C47" s="77">
        <v>144</v>
      </c>
      <c r="D47" s="77">
        <v>8449</v>
      </c>
      <c r="E47" s="77">
        <v>162</v>
      </c>
      <c r="F47" s="78">
        <f>+E47/$E$80</f>
        <v>1.1567462584256827E-3</v>
      </c>
      <c r="G47" s="5"/>
    </row>
    <row r="48" spans="2:7" ht="16.5" customHeight="1" x14ac:dyDescent="0.2">
      <c r="B48" s="76" t="s">
        <v>63</v>
      </c>
      <c r="C48" s="77">
        <v>100</v>
      </c>
      <c r="D48" s="77">
        <v>10580</v>
      </c>
      <c r="E48" s="77">
        <v>148</v>
      </c>
      <c r="F48" s="78">
        <f>+E48/$E$80</f>
        <v>1.0567805323888953E-3</v>
      </c>
      <c r="G48" s="5"/>
    </row>
    <row r="49" spans="2:7" ht="16.5" customHeight="1" x14ac:dyDescent="0.2">
      <c r="B49" s="76" t="s">
        <v>62</v>
      </c>
      <c r="C49" s="77">
        <v>80</v>
      </c>
      <c r="D49" s="77">
        <v>9990</v>
      </c>
      <c r="E49" s="77">
        <v>140</v>
      </c>
      <c r="F49" s="78">
        <f>+E49/$E$80</f>
        <v>9.996572603678739E-4</v>
      </c>
      <c r="G49" s="5"/>
    </row>
    <row r="50" spans="2:7" ht="16.5" customHeight="1" x14ac:dyDescent="0.2">
      <c r="B50" s="76" t="s">
        <v>127</v>
      </c>
      <c r="C50" s="77">
        <v>99</v>
      </c>
      <c r="D50" s="77">
        <v>99</v>
      </c>
      <c r="E50" s="77">
        <v>134</v>
      </c>
      <c r="F50" s="78">
        <f>+E50/$E$80</f>
        <v>9.5681480635210786E-4</v>
      </c>
      <c r="G50" s="5"/>
    </row>
    <row r="51" spans="2:7" ht="16.5" customHeight="1" x14ac:dyDescent="0.2">
      <c r="B51" s="76" t="s">
        <v>51</v>
      </c>
      <c r="C51" s="77">
        <v>120</v>
      </c>
      <c r="D51" s="77">
        <v>14400</v>
      </c>
      <c r="E51" s="77">
        <v>130</v>
      </c>
      <c r="F51" s="78">
        <f>+E51/$E$80</f>
        <v>9.2825317034159714E-4</v>
      </c>
      <c r="G51" s="5"/>
    </row>
    <row r="52" spans="2:7" ht="16.5" customHeight="1" x14ac:dyDescent="0.2">
      <c r="B52" s="76" t="s">
        <v>60</v>
      </c>
      <c r="C52" s="77">
        <v>120</v>
      </c>
      <c r="D52" s="77">
        <v>13792</v>
      </c>
      <c r="E52" s="77">
        <v>126</v>
      </c>
      <c r="F52" s="78">
        <f>+E52/$E$80</f>
        <v>8.9969153433108653E-4</v>
      </c>
      <c r="G52" s="5"/>
    </row>
    <row r="53" spans="2:7" ht="16.5" customHeight="1" x14ac:dyDescent="0.2">
      <c r="B53" s="76" t="s">
        <v>128</v>
      </c>
      <c r="C53" s="77">
        <v>100</v>
      </c>
      <c r="D53" s="77">
        <v>6300</v>
      </c>
      <c r="E53" s="77">
        <v>120</v>
      </c>
      <c r="F53" s="78">
        <f>+E53/$E$80</f>
        <v>8.568490803153205E-4</v>
      </c>
      <c r="G53" s="5"/>
    </row>
    <row r="54" spans="2:7" ht="16.5" customHeight="1" x14ac:dyDescent="0.2">
      <c r="B54" s="76" t="s">
        <v>56</v>
      </c>
      <c r="C54" s="77">
        <v>104</v>
      </c>
      <c r="D54" s="77">
        <v>6028</v>
      </c>
      <c r="E54" s="77">
        <v>119</v>
      </c>
      <c r="F54" s="78">
        <f>+E54/$E$80</f>
        <v>8.4970867131269284E-4</v>
      </c>
      <c r="G54" s="5"/>
    </row>
    <row r="55" spans="2:7" ht="16.5" customHeight="1" x14ac:dyDescent="0.2">
      <c r="B55" s="76" t="s">
        <v>176</v>
      </c>
      <c r="C55" s="77">
        <v>104</v>
      </c>
      <c r="D55" s="77">
        <v>6069</v>
      </c>
      <c r="E55" s="77">
        <v>115</v>
      </c>
      <c r="F55" s="78">
        <f>+E55/$E$80</f>
        <v>8.2114703530218212E-4</v>
      </c>
      <c r="G55" s="5"/>
    </row>
    <row r="56" spans="2:7" ht="16.5" customHeight="1" x14ac:dyDescent="0.2">
      <c r="B56" s="76" t="s">
        <v>53</v>
      </c>
      <c r="C56" s="77">
        <v>93</v>
      </c>
      <c r="D56" s="77">
        <v>6235</v>
      </c>
      <c r="E56" s="77">
        <v>104</v>
      </c>
      <c r="F56" s="78">
        <f>+E56/$E$80</f>
        <v>7.4260253627327771E-4</v>
      </c>
      <c r="G56" s="5"/>
    </row>
    <row r="57" spans="2:7" ht="16.5" customHeight="1" x14ac:dyDescent="0.2">
      <c r="B57" s="76" t="s">
        <v>138</v>
      </c>
      <c r="C57" s="77">
        <v>88</v>
      </c>
      <c r="D57" s="77">
        <v>4928</v>
      </c>
      <c r="E57" s="77">
        <v>99</v>
      </c>
      <c r="F57" s="78">
        <f>+E57/$E$80</f>
        <v>7.0690049126013934E-4</v>
      </c>
      <c r="G57" s="5"/>
    </row>
    <row r="58" spans="2:7" ht="16.5" customHeight="1" x14ac:dyDescent="0.2">
      <c r="B58" s="76" t="s">
        <v>129</v>
      </c>
      <c r="C58" s="77">
        <v>80</v>
      </c>
      <c r="D58" s="77">
        <v>5040</v>
      </c>
      <c r="E58" s="77">
        <v>96</v>
      </c>
      <c r="F58" s="78">
        <f>+E58/$E$80</f>
        <v>6.8547926425225638E-4</v>
      </c>
      <c r="G58" s="5"/>
    </row>
    <row r="59" spans="2:7" ht="16.5" customHeight="1" x14ac:dyDescent="0.2">
      <c r="B59" s="76" t="s">
        <v>133</v>
      </c>
      <c r="C59" s="77">
        <v>82</v>
      </c>
      <c r="D59" s="77">
        <v>6970</v>
      </c>
      <c r="E59" s="77">
        <v>94</v>
      </c>
      <c r="F59" s="78">
        <f>+E59/$E$80</f>
        <v>6.7119844624700107E-4</v>
      </c>
      <c r="G59" s="5"/>
    </row>
    <row r="60" spans="2:7" ht="16.5" customHeight="1" x14ac:dyDescent="0.2">
      <c r="B60" s="76" t="s">
        <v>59</v>
      </c>
      <c r="C60" s="77">
        <v>80</v>
      </c>
      <c r="D60" s="77">
        <v>9560</v>
      </c>
      <c r="E60" s="77">
        <v>88</v>
      </c>
      <c r="F60" s="78">
        <f>+E60/$E$80</f>
        <v>6.2835599223123504E-4</v>
      </c>
      <c r="G60" s="5"/>
    </row>
    <row r="61" spans="2:7" ht="16.5" customHeight="1" x14ac:dyDescent="0.2">
      <c r="B61" s="76" t="s">
        <v>136</v>
      </c>
      <c r="C61" s="77">
        <v>60</v>
      </c>
      <c r="D61" s="77">
        <v>5599</v>
      </c>
      <c r="E61" s="77">
        <v>78</v>
      </c>
      <c r="F61" s="78">
        <f>+E61/$E$80</f>
        <v>5.5695190220495829E-4</v>
      </c>
      <c r="G61" s="5"/>
    </row>
    <row r="62" spans="2:7" ht="16.5" customHeight="1" x14ac:dyDescent="0.2">
      <c r="B62" s="76" t="s">
        <v>58</v>
      </c>
      <c r="C62" s="77">
        <v>60</v>
      </c>
      <c r="D62" s="77">
        <v>7672</v>
      </c>
      <c r="E62" s="77">
        <v>72</v>
      </c>
      <c r="F62" s="78">
        <f>+E62/$E$80</f>
        <v>5.1410944818919225E-4</v>
      </c>
      <c r="G62" s="5"/>
    </row>
    <row r="63" spans="2:7" ht="16.5" customHeight="1" x14ac:dyDescent="0.2">
      <c r="B63" s="76" t="s">
        <v>54</v>
      </c>
      <c r="C63" s="77">
        <v>63</v>
      </c>
      <c r="D63" s="77">
        <v>3540</v>
      </c>
      <c r="E63" s="77">
        <v>71</v>
      </c>
      <c r="F63" s="78">
        <f>+E63/$E$80</f>
        <v>5.069690391865646E-4</v>
      </c>
      <c r="G63" s="5"/>
    </row>
    <row r="64" spans="2:7" ht="16.5" customHeight="1" x14ac:dyDescent="0.2">
      <c r="B64" s="76" t="s">
        <v>55</v>
      </c>
      <c r="C64" s="77">
        <v>60</v>
      </c>
      <c r="D64" s="77">
        <v>7200</v>
      </c>
      <c r="E64" s="77">
        <v>70</v>
      </c>
      <c r="F64" s="78">
        <f>+E64/$E$80</f>
        <v>4.9982863018393695E-4</v>
      </c>
      <c r="G64" s="5"/>
    </row>
    <row r="65" spans="2:7" ht="16.5" customHeight="1" x14ac:dyDescent="0.2">
      <c r="B65" s="76" t="s">
        <v>131</v>
      </c>
      <c r="C65" s="77">
        <v>60</v>
      </c>
      <c r="D65" s="77">
        <v>7240</v>
      </c>
      <c r="E65" s="77">
        <v>62</v>
      </c>
      <c r="F65" s="78">
        <f>+E65/$E$80</f>
        <v>4.4270535816291556E-4</v>
      </c>
      <c r="G65" s="5"/>
    </row>
    <row r="66" spans="2:7" ht="16.5" customHeight="1" x14ac:dyDescent="0.2">
      <c r="B66" s="76" t="s">
        <v>57</v>
      </c>
      <c r="C66" s="77">
        <v>60</v>
      </c>
      <c r="D66" s="77">
        <v>6840</v>
      </c>
      <c r="E66" s="77">
        <v>62</v>
      </c>
      <c r="F66" s="78">
        <f>+E66/$E$80</f>
        <v>4.4270535816291556E-4</v>
      </c>
      <c r="G66" s="5"/>
    </row>
    <row r="67" spans="2:7" ht="16.5" customHeight="1" x14ac:dyDescent="0.2">
      <c r="B67" s="76" t="s">
        <v>65</v>
      </c>
      <c r="C67" s="77">
        <v>40</v>
      </c>
      <c r="D67" s="77">
        <v>4671</v>
      </c>
      <c r="E67" s="77">
        <v>42</v>
      </c>
      <c r="F67" s="78">
        <f>+E67/$E$80</f>
        <v>2.9989717811036216E-4</v>
      </c>
      <c r="G67" s="5"/>
    </row>
    <row r="68" spans="2:7" ht="16.5" customHeight="1" x14ac:dyDescent="0.2">
      <c r="B68" s="76" t="s">
        <v>66</v>
      </c>
      <c r="C68" s="77">
        <v>40</v>
      </c>
      <c r="D68" s="77">
        <v>4560</v>
      </c>
      <c r="E68" s="77">
        <v>41</v>
      </c>
      <c r="F68" s="78">
        <f>+E68/$E$80</f>
        <v>2.927567691077345E-4</v>
      </c>
      <c r="G68" s="5"/>
    </row>
    <row r="69" spans="2:7" ht="16.5" customHeight="1" x14ac:dyDescent="0.2">
      <c r="B69" s="76" t="s">
        <v>61</v>
      </c>
      <c r="C69" s="77">
        <v>40</v>
      </c>
      <c r="D69" s="77">
        <v>4560</v>
      </c>
      <c r="E69" s="77">
        <v>41</v>
      </c>
      <c r="F69" s="78">
        <f>+E69/$E$80</f>
        <v>2.927567691077345E-4</v>
      </c>
      <c r="G69" s="5"/>
    </row>
    <row r="70" spans="2:7" ht="16.5" customHeight="1" x14ac:dyDescent="0.2">
      <c r="B70" s="76" t="s">
        <v>68</v>
      </c>
      <c r="C70" s="77">
        <v>40</v>
      </c>
      <c r="D70" s="77">
        <v>4560</v>
      </c>
      <c r="E70" s="77">
        <v>40</v>
      </c>
      <c r="F70" s="78">
        <f>+E70/$E$80</f>
        <v>2.856163601051068E-4</v>
      </c>
      <c r="G70" s="5"/>
    </row>
    <row r="71" spans="2:7" ht="16.5" customHeight="1" x14ac:dyDescent="0.2">
      <c r="B71" s="76" t="s">
        <v>64</v>
      </c>
      <c r="C71" s="77">
        <v>40</v>
      </c>
      <c r="D71" s="77">
        <v>2374</v>
      </c>
      <c r="E71" s="77">
        <v>37</v>
      </c>
      <c r="F71" s="78">
        <f>+E71/$E$80</f>
        <v>2.6419513309722384E-4</v>
      </c>
      <c r="G71" s="5"/>
    </row>
    <row r="72" spans="2:7" ht="16.5" customHeight="1" x14ac:dyDescent="0.2">
      <c r="B72" s="76" t="s">
        <v>135</v>
      </c>
      <c r="C72" s="77">
        <v>20</v>
      </c>
      <c r="D72" s="77">
        <v>1890</v>
      </c>
      <c r="E72" s="77">
        <v>26</v>
      </c>
      <c r="F72" s="78">
        <f>+E72/$E$80</f>
        <v>1.8565063406831943E-4</v>
      </c>
      <c r="G72" s="5"/>
    </row>
    <row r="73" spans="2:7" ht="16.5" customHeight="1" x14ac:dyDescent="0.2">
      <c r="B73" s="76" t="s">
        <v>137</v>
      </c>
      <c r="C73" s="77">
        <v>20</v>
      </c>
      <c r="D73" s="77">
        <v>1833</v>
      </c>
      <c r="E73" s="77">
        <v>26</v>
      </c>
      <c r="F73" s="78">
        <f>+E73/$E$80</f>
        <v>1.8565063406831943E-4</v>
      </c>
      <c r="G73" s="5"/>
    </row>
    <row r="74" spans="2:7" ht="16.5" customHeight="1" x14ac:dyDescent="0.2">
      <c r="B74" s="76" t="s">
        <v>160</v>
      </c>
      <c r="C74" s="77">
        <v>20</v>
      </c>
      <c r="D74" s="77">
        <v>1786</v>
      </c>
      <c r="E74" s="77">
        <v>25</v>
      </c>
      <c r="F74" s="78">
        <f>+E74/$E$80</f>
        <v>1.7851022506569177E-4</v>
      </c>
      <c r="G74" s="5"/>
    </row>
    <row r="75" spans="2:7" ht="16.5" customHeight="1" x14ac:dyDescent="0.2">
      <c r="B75" s="76" t="s">
        <v>139</v>
      </c>
      <c r="C75" s="77">
        <v>20</v>
      </c>
      <c r="D75" s="77">
        <v>1296</v>
      </c>
      <c r="E75" s="77">
        <v>25</v>
      </c>
      <c r="F75" s="78">
        <f>+E75/$E$80</f>
        <v>1.7851022506569177E-4</v>
      </c>
      <c r="G75" s="5"/>
    </row>
    <row r="76" spans="2:7" ht="16.5" customHeight="1" x14ac:dyDescent="0.2">
      <c r="B76" s="76" t="s">
        <v>140</v>
      </c>
      <c r="C76" s="77">
        <v>20</v>
      </c>
      <c r="D76" s="77">
        <v>1260</v>
      </c>
      <c r="E76" s="77">
        <v>24</v>
      </c>
      <c r="F76" s="78">
        <f>+E76/$E$80</f>
        <v>1.7136981606306409E-4</v>
      </c>
      <c r="G76" s="5"/>
    </row>
    <row r="77" spans="2:7" ht="16.5" customHeight="1" x14ac:dyDescent="0.2">
      <c r="B77" s="76" t="s">
        <v>67</v>
      </c>
      <c r="C77" s="77">
        <v>20</v>
      </c>
      <c r="D77" s="77">
        <v>2280</v>
      </c>
      <c r="E77" s="77">
        <v>21</v>
      </c>
      <c r="F77" s="78">
        <f>+E77/$E$80</f>
        <v>1.4994858905518108E-4</v>
      </c>
      <c r="G77" s="5"/>
    </row>
    <row r="78" spans="2:7" ht="16.5" customHeight="1" x14ac:dyDescent="0.2">
      <c r="B78" s="76" t="s">
        <v>177</v>
      </c>
      <c r="C78" s="77">
        <v>20</v>
      </c>
      <c r="D78" s="77">
        <v>1030</v>
      </c>
      <c r="E78" s="77">
        <v>21</v>
      </c>
      <c r="F78" s="78">
        <f>+E78/$E$80</f>
        <v>1.4994858905518108E-4</v>
      </c>
      <c r="G78" s="5"/>
    </row>
    <row r="79" spans="2:7" ht="16.5" customHeight="1" x14ac:dyDescent="0.2">
      <c r="B79" s="96" t="s">
        <v>141</v>
      </c>
      <c r="C79" s="97">
        <v>20</v>
      </c>
      <c r="D79" s="97">
        <v>2160</v>
      </c>
      <c r="E79" s="97">
        <v>18</v>
      </c>
      <c r="F79" s="78">
        <f>+E79/$E$80</f>
        <v>1.2852736204729806E-4</v>
      </c>
      <c r="G79" s="5"/>
    </row>
    <row r="80" spans="2:7" ht="16.5" customHeight="1" x14ac:dyDescent="0.2">
      <c r="B80" s="60" t="s">
        <v>70</v>
      </c>
      <c r="C80" s="61">
        <f>SUM(C13:C79)</f>
        <v>119976</v>
      </c>
      <c r="D80" s="61">
        <f>SUM(D13:D79)</f>
        <v>9304024</v>
      </c>
      <c r="E80" s="61">
        <f>SUM(E13:E79)</f>
        <v>140048</v>
      </c>
      <c r="F80" s="62">
        <f>+E80/$E$80</f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9:G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2" t="s">
        <v>71</v>
      </c>
      <c r="C9" s="92"/>
      <c r="D9" s="92"/>
      <c r="E9" s="92"/>
      <c r="F9" s="92"/>
    </row>
    <row r="10" spans="2:7" s="3" customFormat="1" ht="12.75" customHeight="1" x14ac:dyDescent="0.2">
      <c r="B10" s="16"/>
      <c r="C10" s="15"/>
      <c r="D10" s="15"/>
      <c r="E10" s="93" t="str">
        <f>+Principal!C13</f>
        <v>datos al 31/05/2024</v>
      </c>
      <c r="F10" s="93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16.5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16.5" customHeight="1" x14ac:dyDescent="0.2">
      <c r="B13" s="76" t="s">
        <v>23</v>
      </c>
      <c r="C13" s="77">
        <v>17768</v>
      </c>
      <c r="D13" s="77">
        <v>1423188</v>
      </c>
      <c r="E13" s="77">
        <v>18981</v>
      </c>
      <c r="F13" s="78">
        <f t="shared" ref="F13:F50" si="0">+E13/$E$50</f>
        <v>0.13886775335811069</v>
      </c>
      <c r="G13" s="5"/>
    </row>
    <row r="14" spans="2:7" ht="16.5" customHeight="1" x14ac:dyDescent="0.2">
      <c r="B14" s="76" t="s">
        <v>24</v>
      </c>
      <c r="C14" s="77">
        <v>13786</v>
      </c>
      <c r="D14" s="77">
        <v>1069976</v>
      </c>
      <c r="E14" s="77">
        <v>16063</v>
      </c>
      <c r="F14" s="78">
        <f t="shared" si="0"/>
        <v>0.11751924146205847</v>
      </c>
      <c r="G14" s="5"/>
    </row>
    <row r="15" spans="2:7" ht="16.5" customHeight="1" x14ac:dyDescent="0.2">
      <c r="B15" s="76" t="s">
        <v>25</v>
      </c>
      <c r="C15" s="77">
        <v>11548</v>
      </c>
      <c r="D15" s="77">
        <v>910426</v>
      </c>
      <c r="E15" s="77">
        <v>13012</v>
      </c>
      <c r="F15" s="78">
        <f t="shared" si="0"/>
        <v>9.5197682245178661E-2</v>
      </c>
      <c r="G15" s="5"/>
    </row>
    <row r="16" spans="2:7" ht="16.5" customHeight="1" x14ac:dyDescent="0.2">
      <c r="B16" s="76" t="s">
        <v>31</v>
      </c>
      <c r="C16" s="77">
        <v>8465</v>
      </c>
      <c r="D16" s="77">
        <v>585216</v>
      </c>
      <c r="E16" s="77">
        <v>9800</v>
      </c>
      <c r="F16" s="78">
        <f t="shared" si="0"/>
        <v>7.1698223639928588E-2</v>
      </c>
      <c r="G16" s="5"/>
    </row>
    <row r="17" spans="2:7" ht="16.5" customHeight="1" x14ac:dyDescent="0.2">
      <c r="B17" s="76" t="s">
        <v>28</v>
      </c>
      <c r="C17" s="77">
        <v>7445</v>
      </c>
      <c r="D17" s="77">
        <v>538754</v>
      </c>
      <c r="E17" s="77">
        <v>8870</v>
      </c>
      <c r="F17" s="78">
        <f t="shared" si="0"/>
        <v>6.4894208539404752E-2</v>
      </c>
      <c r="G17" s="5"/>
    </row>
    <row r="18" spans="2:7" ht="16.5" customHeight="1" x14ac:dyDescent="0.2">
      <c r="B18" s="76" t="s">
        <v>29</v>
      </c>
      <c r="C18" s="77">
        <v>7319</v>
      </c>
      <c r="D18" s="77">
        <v>633960</v>
      </c>
      <c r="E18" s="77">
        <v>8749</v>
      </c>
      <c r="F18" s="78">
        <f t="shared" si="0"/>
        <v>6.4008954961809722E-2</v>
      </c>
      <c r="G18" s="5"/>
    </row>
    <row r="19" spans="2:7" ht="16.5" customHeight="1" x14ac:dyDescent="0.2">
      <c r="B19" s="76" t="s">
        <v>27</v>
      </c>
      <c r="C19" s="77">
        <v>6391</v>
      </c>
      <c r="D19" s="77">
        <v>484330</v>
      </c>
      <c r="E19" s="77">
        <v>7502</v>
      </c>
      <c r="F19" s="78">
        <f t="shared" si="0"/>
        <v>5.4885721810892275E-2</v>
      </c>
      <c r="G19" s="5"/>
    </row>
    <row r="20" spans="2:7" ht="16.5" customHeight="1" x14ac:dyDescent="0.2">
      <c r="B20" s="76" t="s">
        <v>26</v>
      </c>
      <c r="C20" s="77">
        <v>5907</v>
      </c>
      <c r="D20" s="77">
        <v>487092</v>
      </c>
      <c r="E20" s="77">
        <v>7132</v>
      </c>
      <c r="F20" s="78">
        <f t="shared" si="0"/>
        <v>5.2178748061221504E-2</v>
      </c>
      <c r="G20" s="5"/>
    </row>
    <row r="21" spans="2:7" ht="16.5" customHeight="1" x14ac:dyDescent="0.2">
      <c r="B21" s="76" t="s">
        <v>32</v>
      </c>
      <c r="C21" s="77">
        <v>5283</v>
      </c>
      <c r="D21" s="77">
        <v>360808</v>
      </c>
      <c r="E21" s="77">
        <v>6593</v>
      </c>
      <c r="F21" s="78">
        <f t="shared" si="0"/>
        <v>4.8235345761025429E-2</v>
      </c>
      <c r="G21" s="5"/>
    </row>
    <row r="22" spans="2:7" ht="16.5" customHeight="1" x14ac:dyDescent="0.2">
      <c r="B22" s="76" t="s">
        <v>34</v>
      </c>
      <c r="C22" s="77">
        <v>5644</v>
      </c>
      <c r="D22" s="77">
        <v>452479</v>
      </c>
      <c r="E22" s="77">
        <v>6530</v>
      </c>
      <c r="F22" s="78">
        <f t="shared" si="0"/>
        <v>4.777442860905446E-2</v>
      </c>
      <c r="G22" s="5"/>
    </row>
    <row r="23" spans="2:7" ht="16.5" customHeight="1" x14ac:dyDescent="0.2">
      <c r="B23" s="76" t="s">
        <v>37</v>
      </c>
      <c r="C23" s="77">
        <v>4448</v>
      </c>
      <c r="D23" s="77">
        <v>417711</v>
      </c>
      <c r="E23" s="77">
        <v>5387</v>
      </c>
      <c r="F23" s="78">
        <f t="shared" si="0"/>
        <v>3.9412074566152588E-2</v>
      </c>
      <c r="G23" s="5"/>
    </row>
    <row r="24" spans="2:7" ht="16.5" customHeight="1" x14ac:dyDescent="0.2">
      <c r="B24" s="76" t="s">
        <v>30</v>
      </c>
      <c r="C24" s="77">
        <v>3265</v>
      </c>
      <c r="D24" s="77">
        <v>210261</v>
      </c>
      <c r="E24" s="77">
        <v>4075</v>
      </c>
      <c r="F24" s="78">
        <f t="shared" si="0"/>
        <v>2.9813291972725409E-2</v>
      </c>
      <c r="G24" s="5"/>
    </row>
    <row r="25" spans="2:7" ht="16.5" customHeight="1" x14ac:dyDescent="0.2">
      <c r="B25" s="76" t="s">
        <v>36</v>
      </c>
      <c r="C25" s="77">
        <v>3285</v>
      </c>
      <c r="D25" s="77">
        <v>270647</v>
      </c>
      <c r="E25" s="77">
        <v>3772</v>
      </c>
      <c r="F25" s="78">
        <f t="shared" si="0"/>
        <v>2.7596499956103127E-2</v>
      </c>
      <c r="G25" s="5"/>
    </row>
    <row r="26" spans="2:7" ht="16.5" customHeight="1" x14ac:dyDescent="0.2">
      <c r="B26" s="76" t="s">
        <v>35</v>
      </c>
      <c r="C26" s="77">
        <v>2867</v>
      </c>
      <c r="D26" s="77">
        <v>195688</v>
      </c>
      <c r="E26" s="77">
        <v>3514</v>
      </c>
      <c r="F26" s="78">
        <f t="shared" si="0"/>
        <v>2.5708934476602968E-2</v>
      </c>
      <c r="G26" s="5"/>
    </row>
    <row r="27" spans="2:7" ht="16.5" customHeight="1" x14ac:dyDescent="0.2">
      <c r="B27" s="76" t="s">
        <v>33</v>
      </c>
      <c r="C27" s="77">
        <v>2555</v>
      </c>
      <c r="D27" s="77">
        <v>188081</v>
      </c>
      <c r="E27" s="77">
        <v>3170</v>
      </c>
      <c r="F27" s="78">
        <f t="shared" si="0"/>
        <v>2.3192180503936087E-2</v>
      </c>
      <c r="G27" s="5"/>
    </row>
    <row r="28" spans="2:7" ht="16.5" customHeight="1" x14ac:dyDescent="0.2">
      <c r="B28" s="76" t="s">
        <v>38</v>
      </c>
      <c r="C28" s="77">
        <v>2024</v>
      </c>
      <c r="D28" s="77">
        <v>145785</v>
      </c>
      <c r="E28" s="77">
        <v>2491</v>
      </c>
      <c r="F28" s="78">
        <f t="shared" si="0"/>
        <v>1.8224517866026749E-2</v>
      </c>
      <c r="G28" s="5"/>
    </row>
    <row r="29" spans="2:7" ht="16.5" customHeight="1" x14ac:dyDescent="0.2">
      <c r="B29" s="76" t="s">
        <v>39</v>
      </c>
      <c r="C29" s="77">
        <v>1374</v>
      </c>
      <c r="D29" s="77">
        <v>100348</v>
      </c>
      <c r="E29" s="77">
        <v>1666</v>
      </c>
      <c r="F29" s="78">
        <f t="shared" si="0"/>
        <v>1.2188698018787861E-2</v>
      </c>
      <c r="G29" s="5"/>
    </row>
    <row r="30" spans="2:7" ht="16.5" customHeight="1" x14ac:dyDescent="0.2">
      <c r="B30" s="76" t="s">
        <v>41</v>
      </c>
      <c r="C30" s="77">
        <v>1134</v>
      </c>
      <c r="D30" s="77">
        <v>71134</v>
      </c>
      <c r="E30" s="77">
        <v>1455</v>
      </c>
      <c r="F30" s="78">
        <f t="shared" si="0"/>
        <v>1.0644991366948582E-2</v>
      </c>
      <c r="G30" s="5"/>
    </row>
    <row r="31" spans="2:7" ht="16.5" customHeight="1" x14ac:dyDescent="0.2">
      <c r="B31" s="76" t="s">
        <v>40</v>
      </c>
      <c r="C31" s="77">
        <v>1085</v>
      </c>
      <c r="D31" s="77">
        <v>96208</v>
      </c>
      <c r="E31" s="77">
        <v>1200</v>
      </c>
      <c r="F31" s="78">
        <f t="shared" si="0"/>
        <v>8.7793743232565634E-3</v>
      </c>
      <c r="G31" s="5"/>
    </row>
    <row r="32" spans="2:7" ht="16.5" customHeight="1" x14ac:dyDescent="0.2">
      <c r="B32" s="76" t="s">
        <v>46</v>
      </c>
      <c r="C32" s="77">
        <v>825</v>
      </c>
      <c r="D32" s="77">
        <v>51577</v>
      </c>
      <c r="E32" s="77">
        <v>1028</v>
      </c>
      <c r="F32" s="78">
        <f>+E32/$E$50</f>
        <v>7.520997336923122E-3</v>
      </c>
      <c r="G32" s="5"/>
    </row>
    <row r="33" spans="2:7" ht="16.5" customHeight="1" x14ac:dyDescent="0.2">
      <c r="B33" s="76" t="s">
        <v>42</v>
      </c>
      <c r="C33" s="77">
        <v>864</v>
      </c>
      <c r="D33" s="77">
        <v>57542</v>
      </c>
      <c r="E33" s="77">
        <v>1018</v>
      </c>
      <c r="F33" s="78">
        <f t="shared" si="0"/>
        <v>7.4478358842293172E-3</v>
      </c>
      <c r="G33" s="5"/>
    </row>
    <row r="34" spans="2:7" ht="16.5" customHeight="1" x14ac:dyDescent="0.2">
      <c r="B34" s="76" t="s">
        <v>44</v>
      </c>
      <c r="C34" s="77">
        <v>715</v>
      </c>
      <c r="D34" s="77">
        <v>44450</v>
      </c>
      <c r="E34" s="77">
        <v>908</v>
      </c>
      <c r="F34" s="78">
        <f t="shared" si="0"/>
        <v>6.6430599045974653E-3</v>
      </c>
      <c r="G34" s="5"/>
    </row>
    <row r="35" spans="2:7" ht="16.5" customHeight="1" x14ac:dyDescent="0.2">
      <c r="B35" s="76" t="s">
        <v>43</v>
      </c>
      <c r="C35" s="77">
        <v>498</v>
      </c>
      <c r="D35" s="77">
        <v>44303</v>
      </c>
      <c r="E35" s="77">
        <v>612</v>
      </c>
      <c r="F35" s="78">
        <f t="shared" si="0"/>
        <v>4.4774809048608467E-3</v>
      </c>
      <c r="G35" s="5"/>
    </row>
    <row r="36" spans="2:7" ht="16.5" customHeight="1" x14ac:dyDescent="0.2">
      <c r="B36" s="76" t="s">
        <v>47</v>
      </c>
      <c r="C36" s="77">
        <v>480</v>
      </c>
      <c r="D36" s="77">
        <v>35315</v>
      </c>
      <c r="E36" s="77">
        <v>522</v>
      </c>
      <c r="F36" s="78">
        <f t="shared" si="0"/>
        <v>3.8190278306166046E-3</v>
      </c>
      <c r="G36" s="5"/>
    </row>
    <row r="37" spans="2:7" ht="16.5" customHeight="1" x14ac:dyDescent="0.2">
      <c r="B37" s="76" t="s">
        <v>45</v>
      </c>
      <c r="C37" s="77">
        <v>422</v>
      </c>
      <c r="D37" s="77">
        <v>28736</v>
      </c>
      <c r="E37" s="77">
        <v>504</v>
      </c>
      <c r="F37" s="78">
        <f t="shared" si="0"/>
        <v>3.6873372157677563E-3</v>
      </c>
      <c r="G37" s="5"/>
    </row>
    <row r="38" spans="2:7" ht="16.5" customHeight="1" x14ac:dyDescent="0.2">
      <c r="B38" s="76" t="s">
        <v>132</v>
      </c>
      <c r="C38" s="77">
        <v>357</v>
      </c>
      <c r="D38" s="77">
        <v>22953</v>
      </c>
      <c r="E38" s="77">
        <v>459</v>
      </c>
      <c r="F38" s="78">
        <f t="shared" si="0"/>
        <v>3.358110678645635E-3</v>
      </c>
      <c r="G38" s="5"/>
    </row>
    <row r="39" spans="2:7" ht="16.5" customHeight="1" x14ac:dyDescent="0.2">
      <c r="B39" s="76" t="s">
        <v>130</v>
      </c>
      <c r="C39" s="77">
        <v>313</v>
      </c>
      <c r="D39" s="77">
        <v>19932</v>
      </c>
      <c r="E39" s="77">
        <v>407</v>
      </c>
      <c r="F39" s="78">
        <f t="shared" si="0"/>
        <v>2.9776711246378507E-3</v>
      </c>
      <c r="G39" s="5"/>
    </row>
    <row r="40" spans="2:7" ht="16.5" customHeight="1" x14ac:dyDescent="0.2">
      <c r="B40" s="76" t="s">
        <v>48</v>
      </c>
      <c r="C40" s="77">
        <v>290</v>
      </c>
      <c r="D40" s="77">
        <v>20582</v>
      </c>
      <c r="E40" s="77">
        <v>360</v>
      </c>
      <c r="F40" s="78">
        <f t="shared" si="0"/>
        <v>2.6338122969769688E-3</v>
      </c>
      <c r="G40" s="5"/>
    </row>
    <row r="41" spans="2:7" ht="16.5" customHeight="1" x14ac:dyDescent="0.2">
      <c r="B41" s="76" t="s">
        <v>134</v>
      </c>
      <c r="C41" s="77">
        <v>144</v>
      </c>
      <c r="D41" s="77">
        <v>8449</v>
      </c>
      <c r="E41" s="77">
        <v>162</v>
      </c>
      <c r="F41" s="78">
        <f t="shared" si="0"/>
        <v>1.185215533639636E-3</v>
      </c>
      <c r="G41" s="5"/>
    </row>
    <row r="42" spans="2:7" ht="16.5" customHeight="1" x14ac:dyDescent="0.2">
      <c r="B42" s="76" t="s">
        <v>56</v>
      </c>
      <c r="C42" s="77">
        <v>104</v>
      </c>
      <c r="D42" s="77">
        <v>6028</v>
      </c>
      <c r="E42" s="77">
        <v>119</v>
      </c>
      <c r="F42" s="78">
        <f t="shared" si="0"/>
        <v>8.706212870562758E-4</v>
      </c>
      <c r="G42" s="5"/>
    </row>
    <row r="43" spans="2:7" ht="16.5" customHeight="1" x14ac:dyDescent="0.2">
      <c r="B43" s="76" t="s">
        <v>126</v>
      </c>
      <c r="C43" s="77">
        <v>102</v>
      </c>
      <c r="D43" s="77">
        <v>7686</v>
      </c>
      <c r="E43" s="77">
        <v>116</v>
      </c>
      <c r="F43" s="78">
        <f t="shared" si="0"/>
        <v>8.4867285124813434E-4</v>
      </c>
      <c r="G43" s="5"/>
    </row>
    <row r="44" spans="2:7" ht="16.5" customHeight="1" x14ac:dyDescent="0.2">
      <c r="B44" s="76" t="s">
        <v>176</v>
      </c>
      <c r="C44" s="77">
        <v>104</v>
      </c>
      <c r="D44" s="77">
        <v>6069</v>
      </c>
      <c r="E44" s="77">
        <v>115</v>
      </c>
      <c r="F44" s="78">
        <f t="shared" si="0"/>
        <v>8.4135670597875389E-4</v>
      </c>
      <c r="G44" s="5"/>
    </row>
    <row r="45" spans="2:7" ht="16.5" customHeight="1" x14ac:dyDescent="0.2">
      <c r="B45" s="76" t="s">
        <v>53</v>
      </c>
      <c r="C45" s="77">
        <v>93</v>
      </c>
      <c r="D45" s="77">
        <v>6235</v>
      </c>
      <c r="E45" s="77">
        <v>104</v>
      </c>
      <c r="F45" s="78">
        <f t="shared" si="0"/>
        <v>7.6087910801556872E-4</v>
      </c>
      <c r="G45" s="5"/>
    </row>
    <row r="46" spans="2:7" ht="16.5" customHeight="1" x14ac:dyDescent="0.2">
      <c r="B46" s="76" t="s">
        <v>138</v>
      </c>
      <c r="C46" s="77">
        <v>88</v>
      </c>
      <c r="D46" s="77">
        <v>4928</v>
      </c>
      <c r="E46" s="77">
        <v>99</v>
      </c>
      <c r="F46" s="78">
        <f t="shared" si="0"/>
        <v>7.2429838166866646E-4</v>
      </c>
      <c r="G46" s="5"/>
    </row>
    <row r="47" spans="2:7" ht="16.5" customHeight="1" x14ac:dyDescent="0.2">
      <c r="B47" s="76" t="s">
        <v>133</v>
      </c>
      <c r="C47" s="77">
        <v>82</v>
      </c>
      <c r="D47" s="77">
        <v>6970</v>
      </c>
      <c r="E47" s="77">
        <v>94</v>
      </c>
      <c r="F47" s="78">
        <f t="shared" si="0"/>
        <v>6.877176553217641E-4</v>
      </c>
      <c r="G47" s="5"/>
    </row>
    <row r="48" spans="2:7" ht="16.5" customHeight="1" x14ac:dyDescent="0.2">
      <c r="B48" s="76" t="s">
        <v>54</v>
      </c>
      <c r="C48" s="77">
        <v>62</v>
      </c>
      <c r="D48" s="77">
        <v>3444</v>
      </c>
      <c r="E48" s="77">
        <v>71</v>
      </c>
      <c r="F48" s="78">
        <f t="shared" si="0"/>
        <v>5.194463141260133E-4</v>
      </c>
      <c r="G48" s="5"/>
    </row>
    <row r="49" spans="2:7" ht="16.5" customHeight="1" x14ac:dyDescent="0.2">
      <c r="B49" s="76" t="s">
        <v>60</v>
      </c>
      <c r="C49" s="77">
        <v>20</v>
      </c>
      <c r="D49" s="77">
        <v>2392</v>
      </c>
      <c r="E49" s="77">
        <v>24</v>
      </c>
      <c r="F49" s="78">
        <f t="shared" si="0"/>
        <v>1.7558748646513125E-4</v>
      </c>
      <c r="G49" s="5"/>
    </row>
    <row r="50" spans="2:7" ht="16.5" customHeight="1" x14ac:dyDescent="0.2">
      <c r="B50" s="60" t="s">
        <v>70</v>
      </c>
      <c r="C50" s="61">
        <f>SUM(C13:C49)</f>
        <v>117156</v>
      </c>
      <c r="D50" s="61">
        <f>SUM(D13:D49)</f>
        <v>9019683</v>
      </c>
      <c r="E50" s="61">
        <f>SUM(E13:E49)</f>
        <v>136684</v>
      </c>
      <c r="F50" s="62">
        <f t="shared" si="0"/>
        <v>1</v>
      </c>
    </row>
  </sheetData>
  <sortState xmlns:xlrd2="http://schemas.microsoft.com/office/spreadsheetml/2017/richdata2" ref="B13:F49">
    <sortCondition descending="1" ref="E13:E49"/>
  </sortState>
  <mergeCells count="2">
    <mergeCell ref="B9:F9"/>
    <mergeCell ref="E10:F10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71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6" width="11.710937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2" t="s">
        <v>72</v>
      </c>
      <c r="B9" s="92"/>
      <c r="C9" s="92"/>
      <c r="D9" s="92"/>
      <c r="E9" s="92"/>
      <c r="F9" s="92"/>
      <c r="G9" s="92"/>
      <c r="H9" s="92"/>
    </row>
    <row r="10" spans="1:8" s="15" customFormat="1" ht="11.25" x14ac:dyDescent="0.2">
      <c r="A10" s="19"/>
      <c r="B10" s="16"/>
      <c r="C10" s="16"/>
      <c r="D10" s="16"/>
      <c r="F10" s="93" t="str">
        <f>+CONCATENATE(MID(Principal!C13,1,14)," de ambas temporadas")</f>
        <v>datos al 31/05 de ambas temporadas</v>
      </c>
      <c r="G10" s="93"/>
      <c r="H10" s="93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16.5" customHeight="1" x14ac:dyDescent="0.2">
      <c r="A13" s="38" t="s">
        <v>73</v>
      </c>
      <c r="B13" s="39" t="s">
        <v>166</v>
      </c>
      <c r="C13" s="39" t="s">
        <v>168</v>
      </c>
      <c r="D13" s="40" t="s">
        <v>167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16.5" customHeight="1" x14ac:dyDescent="0.2">
      <c r="A14" s="74" t="s">
        <v>75</v>
      </c>
      <c r="B14" s="53">
        <v>0</v>
      </c>
      <c r="C14" s="53">
        <v>0</v>
      </c>
      <c r="D14" s="53">
        <v>0</v>
      </c>
      <c r="E14" s="49">
        <v>60</v>
      </c>
      <c r="F14" s="41">
        <v>3404</v>
      </c>
      <c r="G14" s="41">
        <v>57</v>
      </c>
      <c r="H14" s="98" t="s">
        <v>76</v>
      </c>
    </row>
    <row r="15" spans="1:8" ht="16.5" customHeight="1" x14ac:dyDescent="0.2">
      <c r="A15" s="74" t="s">
        <v>142</v>
      </c>
      <c r="B15" s="53">
        <v>3080</v>
      </c>
      <c r="C15" s="53">
        <v>40182</v>
      </c>
      <c r="D15" s="53">
        <v>4134</v>
      </c>
      <c r="E15" s="49">
        <v>99</v>
      </c>
      <c r="F15" s="41">
        <v>99</v>
      </c>
      <c r="G15" s="41">
        <v>134</v>
      </c>
      <c r="H15" s="71">
        <f t="shared" ref="H15:H29" si="0">+(G15-D15)/D15</f>
        <v>-0.96758587324625056</v>
      </c>
    </row>
    <row r="16" spans="1:8" ht="16.5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si="0"/>
        <v>11.173913043478262</v>
      </c>
    </row>
    <row r="17" spans="1:8" ht="16.5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16.5" customHeight="1" x14ac:dyDescent="0.2">
      <c r="A18" s="74" t="s">
        <v>143</v>
      </c>
      <c r="B18" s="53">
        <v>235</v>
      </c>
      <c r="C18" s="53">
        <v>28200</v>
      </c>
      <c r="D18" s="53">
        <v>282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16.5" customHeight="1" x14ac:dyDescent="0.2">
      <c r="A19" s="74" t="s">
        <v>79</v>
      </c>
      <c r="B19" s="53">
        <v>0</v>
      </c>
      <c r="C19" s="53">
        <v>1821</v>
      </c>
      <c r="D19" s="53">
        <v>25</v>
      </c>
      <c r="E19" s="49">
        <v>700</v>
      </c>
      <c r="F19" s="41">
        <v>76504</v>
      </c>
      <c r="G19" s="41">
        <v>1071</v>
      </c>
      <c r="H19" s="71">
        <f t="shared" si="0"/>
        <v>41.84</v>
      </c>
    </row>
    <row r="20" spans="1:8" ht="16.5" customHeight="1" x14ac:dyDescent="0.2">
      <c r="A20" s="74" t="s">
        <v>144</v>
      </c>
      <c r="B20" s="53">
        <v>1906</v>
      </c>
      <c r="C20" s="53">
        <v>121220</v>
      </c>
      <c r="D20" s="53">
        <v>2311</v>
      </c>
      <c r="E20" s="49">
        <v>300</v>
      </c>
      <c r="F20" s="41">
        <v>18936</v>
      </c>
      <c r="G20" s="41">
        <v>360</v>
      </c>
      <c r="H20" s="71">
        <f t="shared" si="0"/>
        <v>-0.84422327996538293</v>
      </c>
    </row>
    <row r="21" spans="1:8" ht="16.5" customHeight="1" x14ac:dyDescent="0.2">
      <c r="A21" s="74" t="s">
        <v>180</v>
      </c>
      <c r="B21" s="53">
        <v>120</v>
      </c>
      <c r="C21" s="53">
        <v>13440</v>
      </c>
      <c r="D21" s="53">
        <v>148</v>
      </c>
      <c r="E21" s="49">
        <v>0</v>
      </c>
      <c r="F21" s="41">
        <v>0</v>
      </c>
      <c r="G21" s="41">
        <v>0</v>
      </c>
      <c r="H21" s="71">
        <f t="shared" si="0"/>
        <v>-1</v>
      </c>
    </row>
    <row r="22" spans="1:8" ht="16.5" customHeight="1" x14ac:dyDescent="0.2">
      <c r="A22" s="74" t="s">
        <v>80</v>
      </c>
      <c r="B22" s="53">
        <v>10944</v>
      </c>
      <c r="C22" s="53">
        <v>588543</v>
      </c>
      <c r="D22" s="53">
        <v>11364</v>
      </c>
      <c r="E22" s="49">
        <v>9214</v>
      </c>
      <c r="F22" s="41">
        <v>549100</v>
      </c>
      <c r="G22" s="41">
        <v>9549</v>
      </c>
      <c r="H22" s="71">
        <f t="shared" si="0"/>
        <v>-0.15971488912354806</v>
      </c>
    </row>
    <row r="23" spans="1:8" ht="16.5" customHeight="1" x14ac:dyDescent="0.2">
      <c r="A23" s="74" t="s">
        <v>81</v>
      </c>
      <c r="B23" s="53">
        <v>73</v>
      </c>
      <c r="C23" s="53">
        <v>8760</v>
      </c>
      <c r="D23" s="53">
        <v>88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16.5" customHeight="1" x14ac:dyDescent="0.2">
      <c r="A24" s="74" t="s">
        <v>82</v>
      </c>
      <c r="B24" s="53">
        <v>20</v>
      </c>
      <c r="C24" s="53">
        <v>2400</v>
      </c>
      <c r="D24" s="53">
        <v>24</v>
      </c>
      <c r="E24" s="49">
        <v>0</v>
      </c>
      <c r="F24" s="41">
        <v>0</v>
      </c>
      <c r="G24" s="41">
        <v>0</v>
      </c>
      <c r="H24" s="71">
        <f t="shared" si="0"/>
        <v>-1</v>
      </c>
    </row>
    <row r="25" spans="1:8" ht="16.5" customHeight="1" x14ac:dyDescent="0.2">
      <c r="A25" s="74" t="s">
        <v>83</v>
      </c>
      <c r="B25" s="53">
        <v>282</v>
      </c>
      <c r="C25" s="53">
        <v>35960</v>
      </c>
      <c r="D25" s="53">
        <v>333</v>
      </c>
      <c r="E25" s="49">
        <v>212</v>
      </c>
      <c r="F25" s="41">
        <v>25141</v>
      </c>
      <c r="G25" s="41">
        <v>231</v>
      </c>
      <c r="H25" s="71">
        <f t="shared" si="0"/>
        <v>-0.30630630630630629</v>
      </c>
    </row>
    <row r="26" spans="1:8" ht="16.5" customHeight="1" x14ac:dyDescent="0.2">
      <c r="A26" s="74" t="s">
        <v>84</v>
      </c>
      <c r="B26" s="53">
        <v>79614</v>
      </c>
      <c r="C26" s="53">
        <v>6330686</v>
      </c>
      <c r="D26" s="53">
        <v>93280</v>
      </c>
      <c r="E26" s="49">
        <v>107942</v>
      </c>
      <c r="F26" s="41">
        <v>8470583</v>
      </c>
      <c r="G26" s="41">
        <v>127136</v>
      </c>
      <c r="H26" s="71">
        <f t="shared" si="0"/>
        <v>0.36295025728987995</v>
      </c>
    </row>
    <row r="27" spans="1:8" ht="16.5" customHeight="1" x14ac:dyDescent="0.2">
      <c r="A27" s="74" t="s">
        <v>179</v>
      </c>
      <c r="B27" s="53">
        <v>220</v>
      </c>
      <c r="C27" s="53">
        <v>880</v>
      </c>
      <c r="D27" s="53">
        <v>212</v>
      </c>
      <c r="E27" s="49">
        <v>0</v>
      </c>
      <c r="F27" s="41">
        <v>0</v>
      </c>
      <c r="G27" s="41">
        <v>0</v>
      </c>
      <c r="H27" s="71">
        <f t="shared" si="0"/>
        <v>-1</v>
      </c>
    </row>
    <row r="28" spans="1:8" ht="16.5" customHeight="1" x14ac:dyDescent="0.2">
      <c r="A28" s="74" t="s">
        <v>85</v>
      </c>
      <c r="B28" s="53">
        <v>1202</v>
      </c>
      <c r="C28" s="53">
        <v>132727</v>
      </c>
      <c r="D28" s="53">
        <v>1195</v>
      </c>
      <c r="E28" s="49">
        <v>680</v>
      </c>
      <c r="F28" s="41">
        <v>76356</v>
      </c>
      <c r="G28" s="41">
        <v>684</v>
      </c>
      <c r="H28" s="71">
        <f t="shared" si="0"/>
        <v>-0.42761506276150629</v>
      </c>
    </row>
    <row r="29" spans="1:8" ht="16.5" customHeight="1" x14ac:dyDescent="0.2">
      <c r="A29" s="74" t="s">
        <v>145</v>
      </c>
      <c r="B29" s="53">
        <v>140</v>
      </c>
      <c r="C29" s="53">
        <v>14000</v>
      </c>
      <c r="D29" s="53">
        <v>140</v>
      </c>
      <c r="E29" s="49">
        <v>260</v>
      </c>
      <c r="F29" s="41">
        <v>22120</v>
      </c>
      <c r="G29" s="41">
        <v>265</v>
      </c>
      <c r="H29" s="71">
        <f t="shared" si="0"/>
        <v>0.8928571428571429</v>
      </c>
    </row>
    <row r="30" spans="1:8" ht="16.5" customHeight="1" x14ac:dyDescent="0.2">
      <c r="A30" s="42" t="s">
        <v>70</v>
      </c>
      <c r="B30" s="43">
        <f>SUM(B14:B29)</f>
        <v>97884</v>
      </c>
      <c r="C30" s="43">
        <f>SUM(C14:C29)</f>
        <v>7324579</v>
      </c>
      <c r="D30" s="43">
        <f>SUM(D14:D29)</f>
        <v>113592</v>
      </c>
      <c r="E30" s="50">
        <f>SUM(E14:E29)</f>
        <v>119976</v>
      </c>
      <c r="F30" s="44">
        <f>SUM(F14:F29)</f>
        <v>9304024</v>
      </c>
      <c r="G30" s="44">
        <f>SUM(G14:G29)</f>
        <v>140047</v>
      </c>
      <c r="H30" s="72">
        <f>+(G30-D30)/D30</f>
        <v>0.23289492217761815</v>
      </c>
    </row>
    <row r="31" spans="1:8" s="28" customFormat="1" ht="16.5" customHeight="1" x14ac:dyDescent="0.2">
      <c r="A31" s="35"/>
      <c r="B31" s="36"/>
      <c r="C31" s="36"/>
      <c r="D31" s="36"/>
      <c r="E31" s="37"/>
      <c r="F31" s="94" t="s">
        <v>86</v>
      </c>
      <c r="G31" s="94"/>
      <c r="H31" s="52">
        <f>+(E30-B30)/B30</f>
        <v>0.22569572146622532</v>
      </c>
    </row>
    <row r="32" spans="1:8" x14ac:dyDescent="0.2">
      <c r="A32" s="2"/>
      <c r="B32" s="1"/>
      <c r="C32" s="1"/>
      <c r="D32" s="1"/>
      <c r="E32" s="3"/>
      <c r="F32" s="3"/>
      <c r="G32" s="3"/>
      <c r="H32" s="3"/>
    </row>
    <row r="33" spans="1:8" ht="16.5" customHeight="1" x14ac:dyDescent="0.2">
      <c r="A33" s="47"/>
      <c r="B33" s="45"/>
      <c r="C33" s="45"/>
      <c r="D33" s="54">
        <v>2023</v>
      </c>
      <c r="E33" s="47"/>
      <c r="F33" s="46"/>
      <c r="G33" s="46"/>
      <c r="H33" s="73">
        <v>2024</v>
      </c>
    </row>
    <row r="34" spans="1:8" s="20" customFormat="1" ht="16.5" customHeight="1" x14ac:dyDescent="0.2">
      <c r="A34" s="38" t="s">
        <v>87</v>
      </c>
      <c r="B34" s="39" t="s">
        <v>166</v>
      </c>
      <c r="C34" s="39" t="s">
        <v>168</v>
      </c>
      <c r="D34" s="40" t="s">
        <v>167</v>
      </c>
      <c r="E34" s="48" t="s">
        <v>6</v>
      </c>
      <c r="F34" s="40" t="s">
        <v>7</v>
      </c>
      <c r="G34" s="40" t="s">
        <v>8</v>
      </c>
      <c r="H34" s="40" t="s">
        <v>74</v>
      </c>
    </row>
    <row r="35" spans="1:8" ht="16.5" customHeight="1" x14ac:dyDescent="0.2">
      <c r="A35" s="74" t="s">
        <v>88</v>
      </c>
      <c r="B35" s="53">
        <v>628</v>
      </c>
      <c r="C35" s="53">
        <v>66058</v>
      </c>
      <c r="D35" s="53">
        <v>636</v>
      </c>
      <c r="E35" s="49">
        <v>20</v>
      </c>
      <c r="F35" s="41">
        <v>2400</v>
      </c>
      <c r="G35" s="41">
        <v>24</v>
      </c>
      <c r="H35" s="75">
        <f t="shared" ref="H35:H69" si="1">+(G35-D35)/D35</f>
        <v>-0.96226415094339623</v>
      </c>
    </row>
    <row r="36" spans="1:8" ht="16.5" customHeight="1" x14ac:dyDescent="0.2">
      <c r="A36" s="74" t="s">
        <v>89</v>
      </c>
      <c r="B36" s="53">
        <v>0</v>
      </c>
      <c r="C36" s="53">
        <v>0</v>
      </c>
      <c r="D36" s="53">
        <v>0</v>
      </c>
      <c r="E36" s="49">
        <v>980</v>
      </c>
      <c r="F36" s="41">
        <v>90175</v>
      </c>
      <c r="G36" s="41">
        <v>1100</v>
      </c>
      <c r="H36" s="75" t="s">
        <v>76</v>
      </c>
    </row>
    <row r="37" spans="1:8" ht="16.5" customHeight="1" x14ac:dyDescent="0.2">
      <c r="A37" s="74" t="s">
        <v>90</v>
      </c>
      <c r="B37" s="53">
        <v>63</v>
      </c>
      <c r="C37" s="53">
        <v>3528</v>
      </c>
      <c r="D37" s="53">
        <v>67</v>
      </c>
      <c r="E37" s="49">
        <v>126</v>
      </c>
      <c r="F37" s="41">
        <v>9114</v>
      </c>
      <c r="G37" s="41">
        <v>134</v>
      </c>
      <c r="H37" s="75">
        <f t="shared" si="1"/>
        <v>1</v>
      </c>
    </row>
    <row r="38" spans="1:8" ht="16.5" customHeight="1" x14ac:dyDescent="0.2">
      <c r="A38" s="74" t="s">
        <v>178</v>
      </c>
      <c r="B38" s="53">
        <v>126</v>
      </c>
      <c r="C38" s="53">
        <v>7056</v>
      </c>
      <c r="D38" s="53">
        <v>138</v>
      </c>
      <c r="E38" s="49">
        <v>126</v>
      </c>
      <c r="F38" s="41">
        <v>7056</v>
      </c>
      <c r="G38" s="41">
        <v>134</v>
      </c>
      <c r="H38" s="75">
        <f t="shared" si="1"/>
        <v>-2.8985507246376812E-2</v>
      </c>
    </row>
    <row r="39" spans="1:8" ht="16.5" customHeight="1" x14ac:dyDescent="0.2">
      <c r="A39" s="74" t="s">
        <v>91</v>
      </c>
      <c r="B39" s="53">
        <v>874</v>
      </c>
      <c r="C39" s="53">
        <v>57112</v>
      </c>
      <c r="D39" s="53">
        <v>1095</v>
      </c>
      <c r="E39" s="49">
        <v>13870</v>
      </c>
      <c r="F39" s="41">
        <v>877280</v>
      </c>
      <c r="G39" s="41">
        <v>17359</v>
      </c>
      <c r="H39" s="75">
        <f t="shared" si="1"/>
        <v>14.852968036529681</v>
      </c>
    </row>
    <row r="40" spans="1:8" ht="16.5" customHeight="1" x14ac:dyDescent="0.2">
      <c r="A40" s="74" t="s">
        <v>92</v>
      </c>
      <c r="B40" s="53">
        <v>4242</v>
      </c>
      <c r="C40" s="53">
        <v>187212</v>
      </c>
      <c r="D40" s="53">
        <v>5019</v>
      </c>
      <c r="E40" s="49">
        <v>2678</v>
      </c>
      <c r="F40" s="41">
        <v>164737</v>
      </c>
      <c r="G40" s="41">
        <v>3269</v>
      </c>
      <c r="H40" s="75">
        <f t="shared" si="1"/>
        <v>-0.34867503486750351</v>
      </c>
    </row>
    <row r="41" spans="1:8" ht="16.5" customHeight="1" x14ac:dyDescent="0.2">
      <c r="A41" s="74" t="s">
        <v>146</v>
      </c>
      <c r="B41" s="53">
        <v>42</v>
      </c>
      <c r="C41" s="53">
        <v>4354</v>
      </c>
      <c r="D41" s="53">
        <v>50</v>
      </c>
      <c r="E41" s="49">
        <v>0</v>
      </c>
      <c r="F41" s="41">
        <v>0</v>
      </c>
      <c r="G41" s="41">
        <v>0</v>
      </c>
      <c r="H41" s="75">
        <f t="shared" si="1"/>
        <v>-1</v>
      </c>
    </row>
    <row r="42" spans="1:8" ht="16.5" customHeight="1" x14ac:dyDescent="0.2">
      <c r="A42" s="74" t="s">
        <v>147</v>
      </c>
      <c r="B42" s="53">
        <v>40</v>
      </c>
      <c r="C42" s="53">
        <v>3200</v>
      </c>
      <c r="D42" s="53">
        <v>51</v>
      </c>
      <c r="E42" s="49">
        <v>0</v>
      </c>
      <c r="F42" s="41">
        <v>0</v>
      </c>
      <c r="G42" s="41">
        <v>0</v>
      </c>
      <c r="H42" s="75">
        <f t="shared" si="1"/>
        <v>-1</v>
      </c>
    </row>
    <row r="43" spans="1:8" ht="16.5" customHeight="1" x14ac:dyDescent="0.2">
      <c r="A43" s="74" t="s">
        <v>93</v>
      </c>
      <c r="B43" s="53">
        <v>0</v>
      </c>
      <c r="C43" s="53">
        <v>0</v>
      </c>
      <c r="D43" s="53">
        <v>0</v>
      </c>
      <c r="E43" s="49">
        <v>84</v>
      </c>
      <c r="F43" s="41">
        <v>8820</v>
      </c>
      <c r="G43" s="41">
        <v>90</v>
      </c>
      <c r="H43" s="75" t="s">
        <v>76</v>
      </c>
    </row>
    <row r="44" spans="1:8" ht="16.5" customHeight="1" x14ac:dyDescent="0.2">
      <c r="A44" s="74" t="s">
        <v>94</v>
      </c>
      <c r="B44" s="53">
        <v>1044</v>
      </c>
      <c r="C44" s="53">
        <v>110723</v>
      </c>
      <c r="D44" s="53">
        <v>1168</v>
      </c>
      <c r="E44" s="49">
        <v>1129</v>
      </c>
      <c r="F44" s="41">
        <v>119952</v>
      </c>
      <c r="G44" s="41">
        <v>1226</v>
      </c>
      <c r="H44" s="75">
        <f t="shared" si="1"/>
        <v>4.965753424657534E-2</v>
      </c>
    </row>
    <row r="45" spans="1:8" ht="16.5" customHeight="1" x14ac:dyDescent="0.2">
      <c r="A45" s="74" t="s">
        <v>95</v>
      </c>
      <c r="B45" s="53">
        <v>1100</v>
      </c>
      <c r="C45" s="53">
        <v>90148</v>
      </c>
      <c r="D45" s="53">
        <v>1268</v>
      </c>
      <c r="E45" s="49">
        <v>925</v>
      </c>
      <c r="F45" s="41">
        <v>82283</v>
      </c>
      <c r="G45" s="41">
        <v>1021</v>
      </c>
      <c r="H45" s="75">
        <f t="shared" si="1"/>
        <v>-0.19479495268138802</v>
      </c>
    </row>
    <row r="46" spans="1:8" ht="16.5" customHeight="1" x14ac:dyDescent="0.2">
      <c r="A46" s="74" t="s">
        <v>148</v>
      </c>
      <c r="B46" s="53">
        <v>0</v>
      </c>
      <c r="C46" s="53">
        <v>0</v>
      </c>
      <c r="D46" s="53">
        <v>0</v>
      </c>
      <c r="E46" s="49">
        <v>21</v>
      </c>
      <c r="F46" s="41">
        <v>1176</v>
      </c>
      <c r="G46" s="41">
        <v>22</v>
      </c>
      <c r="H46" s="75" t="s">
        <v>76</v>
      </c>
    </row>
    <row r="47" spans="1:8" ht="16.5" customHeight="1" x14ac:dyDescent="0.2">
      <c r="A47" s="74" t="s">
        <v>96</v>
      </c>
      <c r="B47" s="53">
        <v>271</v>
      </c>
      <c r="C47" s="53">
        <v>19300</v>
      </c>
      <c r="D47" s="53">
        <v>317</v>
      </c>
      <c r="E47" s="49">
        <v>1095</v>
      </c>
      <c r="F47" s="41">
        <v>68170</v>
      </c>
      <c r="G47" s="41">
        <v>1322</v>
      </c>
      <c r="H47" s="75">
        <f t="shared" si="1"/>
        <v>3.170347003154574</v>
      </c>
    </row>
    <row r="48" spans="1:8" ht="16.5" customHeight="1" x14ac:dyDescent="0.2">
      <c r="A48" s="74" t="s">
        <v>97</v>
      </c>
      <c r="B48" s="53">
        <v>418</v>
      </c>
      <c r="C48" s="53">
        <v>43184</v>
      </c>
      <c r="D48" s="53">
        <v>479</v>
      </c>
      <c r="E48" s="49">
        <v>1513</v>
      </c>
      <c r="F48" s="41">
        <v>162136</v>
      </c>
      <c r="G48" s="41">
        <v>1688</v>
      </c>
      <c r="H48" s="75">
        <f t="shared" si="1"/>
        <v>2.5240083507306887</v>
      </c>
    </row>
    <row r="49" spans="1:8" ht="16.5" customHeight="1" x14ac:dyDescent="0.2">
      <c r="A49" s="74" t="s">
        <v>98</v>
      </c>
      <c r="B49" s="53">
        <v>12665</v>
      </c>
      <c r="C49" s="53">
        <v>871251</v>
      </c>
      <c r="D49" s="53">
        <v>14885</v>
      </c>
      <c r="E49" s="49">
        <v>11737</v>
      </c>
      <c r="F49" s="41">
        <v>999545</v>
      </c>
      <c r="G49" s="41">
        <v>13700</v>
      </c>
      <c r="H49" s="75">
        <f t="shared" si="1"/>
        <v>-7.9610345985891839E-2</v>
      </c>
    </row>
    <row r="50" spans="1:8" ht="16.5" customHeight="1" x14ac:dyDescent="0.2">
      <c r="A50" s="74" t="s">
        <v>99</v>
      </c>
      <c r="B50" s="53">
        <v>603</v>
      </c>
      <c r="C50" s="53">
        <v>38437</v>
      </c>
      <c r="D50" s="53">
        <v>621</v>
      </c>
      <c r="E50" s="49">
        <v>473</v>
      </c>
      <c r="F50" s="41">
        <v>36568</v>
      </c>
      <c r="G50" s="41">
        <v>517</v>
      </c>
      <c r="H50" s="75">
        <f t="shared" si="1"/>
        <v>-0.16747181964573268</v>
      </c>
    </row>
    <row r="51" spans="1:8" ht="16.5" customHeight="1" x14ac:dyDescent="0.2">
      <c r="A51" s="74" t="s">
        <v>100</v>
      </c>
      <c r="B51" s="53">
        <v>3230</v>
      </c>
      <c r="C51" s="53">
        <v>189835</v>
      </c>
      <c r="D51" s="53">
        <v>3610</v>
      </c>
      <c r="E51" s="49">
        <v>3360</v>
      </c>
      <c r="F51" s="41">
        <v>217420</v>
      </c>
      <c r="G51" s="41">
        <v>3779</v>
      </c>
      <c r="H51" s="75">
        <f t="shared" si="1"/>
        <v>4.6814404432132965E-2</v>
      </c>
    </row>
    <row r="52" spans="1:8" ht="16.5" customHeight="1" x14ac:dyDescent="0.2">
      <c r="A52" s="74" t="s">
        <v>101</v>
      </c>
      <c r="B52" s="53">
        <v>223</v>
      </c>
      <c r="C52" s="53">
        <v>10300</v>
      </c>
      <c r="D52" s="53">
        <v>268</v>
      </c>
      <c r="E52" s="49">
        <v>63</v>
      </c>
      <c r="F52" s="41">
        <v>4725</v>
      </c>
      <c r="G52" s="41">
        <v>61</v>
      </c>
      <c r="H52" s="75">
        <f t="shared" si="1"/>
        <v>-0.77238805970149249</v>
      </c>
    </row>
    <row r="53" spans="1:8" ht="16.5" customHeight="1" x14ac:dyDescent="0.2">
      <c r="A53" s="74" t="s">
        <v>102</v>
      </c>
      <c r="B53" s="53">
        <v>1945</v>
      </c>
      <c r="C53" s="53">
        <v>130760</v>
      </c>
      <c r="D53" s="53">
        <v>2401</v>
      </c>
      <c r="E53" s="49">
        <v>2833</v>
      </c>
      <c r="F53" s="41">
        <v>202347</v>
      </c>
      <c r="G53" s="41">
        <v>3464</v>
      </c>
      <c r="H53" s="75">
        <f t="shared" si="1"/>
        <v>0.44273219491878385</v>
      </c>
    </row>
    <row r="54" spans="1:8" ht="16.5" customHeight="1" x14ac:dyDescent="0.2">
      <c r="A54" s="74" t="s">
        <v>103</v>
      </c>
      <c r="B54" s="53">
        <v>10324</v>
      </c>
      <c r="C54" s="53">
        <v>882823</v>
      </c>
      <c r="D54" s="53">
        <v>13054</v>
      </c>
      <c r="E54" s="49">
        <v>12502</v>
      </c>
      <c r="F54" s="41">
        <v>1092678</v>
      </c>
      <c r="G54" s="41">
        <v>15265</v>
      </c>
      <c r="H54" s="75">
        <f t="shared" si="1"/>
        <v>0.16937337214646853</v>
      </c>
    </row>
    <row r="55" spans="1:8" ht="16.5" customHeight="1" x14ac:dyDescent="0.2">
      <c r="A55" s="74" t="s">
        <v>161</v>
      </c>
      <c r="B55" s="53">
        <v>0</v>
      </c>
      <c r="C55" s="53">
        <v>0</v>
      </c>
      <c r="D55" s="53">
        <v>0</v>
      </c>
      <c r="E55" s="49">
        <v>21</v>
      </c>
      <c r="F55" s="41">
        <v>2205</v>
      </c>
      <c r="G55" s="41">
        <v>22</v>
      </c>
      <c r="H55" s="75" t="s">
        <v>76</v>
      </c>
    </row>
    <row r="56" spans="1:8" ht="16.5" customHeight="1" x14ac:dyDescent="0.2">
      <c r="A56" s="74" t="s">
        <v>104</v>
      </c>
      <c r="B56" s="53">
        <v>125</v>
      </c>
      <c r="C56" s="53">
        <v>13425</v>
      </c>
      <c r="D56" s="53">
        <v>146</v>
      </c>
      <c r="E56" s="49">
        <v>227</v>
      </c>
      <c r="F56" s="41">
        <v>22977</v>
      </c>
      <c r="G56" s="41">
        <v>255</v>
      </c>
      <c r="H56" s="75">
        <f t="shared" si="1"/>
        <v>0.74657534246575341</v>
      </c>
    </row>
    <row r="57" spans="1:8" ht="16.5" customHeight="1" x14ac:dyDescent="0.2">
      <c r="A57" s="74" t="s">
        <v>105</v>
      </c>
      <c r="B57" s="53">
        <v>203</v>
      </c>
      <c r="C57" s="53">
        <v>20466</v>
      </c>
      <c r="D57" s="53">
        <v>247</v>
      </c>
      <c r="E57" s="49">
        <v>103</v>
      </c>
      <c r="F57" s="41">
        <v>9910</v>
      </c>
      <c r="G57" s="41">
        <v>114</v>
      </c>
      <c r="H57" s="75">
        <f t="shared" si="1"/>
        <v>-0.53846153846153844</v>
      </c>
    </row>
    <row r="58" spans="1:8" ht="16.5" customHeight="1" x14ac:dyDescent="0.2">
      <c r="A58" s="74" t="s">
        <v>149</v>
      </c>
      <c r="B58" s="53">
        <v>0</v>
      </c>
      <c r="C58" s="53">
        <v>0</v>
      </c>
      <c r="D58" s="53">
        <v>0</v>
      </c>
      <c r="E58" s="49">
        <v>21</v>
      </c>
      <c r="F58" s="41">
        <v>1953</v>
      </c>
      <c r="G58" s="41">
        <v>24</v>
      </c>
      <c r="H58" s="75" t="s">
        <v>76</v>
      </c>
    </row>
    <row r="59" spans="1:8" ht="16.5" customHeight="1" x14ac:dyDescent="0.2">
      <c r="A59" s="74" t="s">
        <v>106</v>
      </c>
      <c r="B59" s="53">
        <v>252</v>
      </c>
      <c r="C59" s="53">
        <v>28111</v>
      </c>
      <c r="D59" s="53">
        <v>293</v>
      </c>
      <c r="E59" s="49">
        <v>546</v>
      </c>
      <c r="F59" s="41">
        <v>60235</v>
      </c>
      <c r="G59" s="41">
        <v>633</v>
      </c>
      <c r="H59" s="75">
        <f t="shared" si="1"/>
        <v>1.1604095563139931</v>
      </c>
    </row>
    <row r="60" spans="1:8" ht="16.5" customHeight="1" x14ac:dyDescent="0.2">
      <c r="A60" s="74" t="s">
        <v>181</v>
      </c>
      <c r="B60" s="53">
        <v>126</v>
      </c>
      <c r="C60" s="53">
        <v>7560</v>
      </c>
      <c r="D60" s="53">
        <v>155</v>
      </c>
      <c r="E60" s="49">
        <v>0</v>
      </c>
      <c r="F60" s="41">
        <v>0</v>
      </c>
      <c r="G60" s="41">
        <v>0</v>
      </c>
      <c r="H60" s="75">
        <f t="shared" si="1"/>
        <v>-1</v>
      </c>
    </row>
    <row r="61" spans="1:8" ht="16.5" customHeight="1" x14ac:dyDescent="0.2">
      <c r="A61" s="74" t="s">
        <v>107</v>
      </c>
      <c r="B61" s="53">
        <v>797</v>
      </c>
      <c r="C61" s="53">
        <v>43545</v>
      </c>
      <c r="D61" s="53">
        <v>854</v>
      </c>
      <c r="E61" s="49">
        <v>876</v>
      </c>
      <c r="F61" s="41">
        <v>43611</v>
      </c>
      <c r="G61" s="41">
        <v>961</v>
      </c>
      <c r="H61" s="75">
        <f t="shared" si="1"/>
        <v>0.12529274004683841</v>
      </c>
    </row>
    <row r="62" spans="1:8" ht="16.5" customHeight="1" x14ac:dyDescent="0.2">
      <c r="A62" s="74" t="s">
        <v>108</v>
      </c>
      <c r="B62" s="53">
        <v>515</v>
      </c>
      <c r="C62" s="53">
        <v>46937</v>
      </c>
      <c r="D62" s="53">
        <v>556</v>
      </c>
      <c r="E62" s="49">
        <v>391</v>
      </c>
      <c r="F62" s="41">
        <v>39758</v>
      </c>
      <c r="G62" s="41">
        <v>440</v>
      </c>
      <c r="H62" s="75">
        <f t="shared" si="1"/>
        <v>-0.20863309352517986</v>
      </c>
    </row>
    <row r="63" spans="1:8" ht="16.5" customHeight="1" x14ac:dyDescent="0.2">
      <c r="A63" s="74" t="s">
        <v>109</v>
      </c>
      <c r="B63" s="53">
        <v>81</v>
      </c>
      <c r="C63" s="53">
        <v>8925</v>
      </c>
      <c r="D63" s="53">
        <v>97</v>
      </c>
      <c r="E63" s="49">
        <v>60</v>
      </c>
      <c r="F63" s="41">
        <v>6720</v>
      </c>
      <c r="G63" s="41">
        <v>71</v>
      </c>
      <c r="H63" s="75">
        <f t="shared" si="1"/>
        <v>-0.26804123711340205</v>
      </c>
    </row>
    <row r="64" spans="1:8" ht="16.5" customHeight="1" x14ac:dyDescent="0.2">
      <c r="A64" s="74" t="s">
        <v>165</v>
      </c>
      <c r="B64" s="53">
        <v>41</v>
      </c>
      <c r="C64" s="53">
        <v>2763</v>
      </c>
      <c r="D64" s="53">
        <v>55</v>
      </c>
      <c r="E64" s="49">
        <v>41</v>
      </c>
      <c r="F64" s="41">
        <v>2763</v>
      </c>
      <c r="G64" s="41">
        <v>55</v>
      </c>
      <c r="H64" s="75">
        <f t="shared" si="1"/>
        <v>0</v>
      </c>
    </row>
    <row r="65" spans="1:8" ht="16.5" customHeight="1" x14ac:dyDescent="0.2">
      <c r="A65" s="74" t="s">
        <v>110</v>
      </c>
      <c r="B65" s="53">
        <v>39244</v>
      </c>
      <c r="C65" s="53">
        <v>3121135</v>
      </c>
      <c r="D65" s="53">
        <v>43543</v>
      </c>
      <c r="E65" s="49">
        <v>41607</v>
      </c>
      <c r="F65" s="41">
        <v>3423258</v>
      </c>
      <c r="G65" s="41">
        <v>45660</v>
      </c>
      <c r="H65" s="75">
        <f t="shared" si="1"/>
        <v>4.8618606894334337E-2</v>
      </c>
    </row>
    <row r="66" spans="1:8" ht="16.5" customHeight="1" x14ac:dyDescent="0.2">
      <c r="A66" s="74" t="s">
        <v>182</v>
      </c>
      <c r="B66" s="53">
        <v>21</v>
      </c>
      <c r="C66" s="53">
        <v>1176</v>
      </c>
      <c r="D66" s="53">
        <v>22</v>
      </c>
      <c r="E66" s="49">
        <v>0</v>
      </c>
      <c r="F66" s="41">
        <v>0</v>
      </c>
      <c r="G66" s="41">
        <v>0</v>
      </c>
      <c r="H66" s="75">
        <f t="shared" si="1"/>
        <v>-1</v>
      </c>
    </row>
    <row r="67" spans="1:8" ht="16.5" customHeight="1" x14ac:dyDescent="0.2">
      <c r="A67" s="74" t="s">
        <v>162</v>
      </c>
      <c r="B67" s="53">
        <v>0</v>
      </c>
      <c r="C67" s="53">
        <v>0</v>
      </c>
      <c r="D67" s="53">
        <v>0</v>
      </c>
      <c r="E67" s="49">
        <v>21</v>
      </c>
      <c r="F67" s="41">
        <v>1323</v>
      </c>
      <c r="G67" s="41">
        <v>27</v>
      </c>
      <c r="H67" s="75" t="s">
        <v>76</v>
      </c>
    </row>
    <row r="68" spans="1:8" ht="16.5" customHeight="1" x14ac:dyDescent="0.2">
      <c r="A68" s="74" t="s">
        <v>111</v>
      </c>
      <c r="B68" s="53">
        <v>263</v>
      </c>
      <c r="C68" s="53">
        <v>22957</v>
      </c>
      <c r="D68" s="53">
        <v>242</v>
      </c>
      <c r="E68" s="49">
        <v>264</v>
      </c>
      <c r="F68" s="41">
        <v>23762</v>
      </c>
      <c r="G68" s="41">
        <v>264</v>
      </c>
      <c r="H68" s="75">
        <f t="shared" si="1"/>
        <v>9.0909090909090912E-2</v>
      </c>
    </row>
    <row r="69" spans="1:8" ht="16.5" customHeight="1" x14ac:dyDescent="0.2">
      <c r="A69" s="74" t="s">
        <v>112</v>
      </c>
      <c r="B69" s="53">
        <v>18378</v>
      </c>
      <c r="C69" s="53">
        <v>1292298</v>
      </c>
      <c r="D69" s="53">
        <v>22253</v>
      </c>
      <c r="E69" s="49">
        <v>22263</v>
      </c>
      <c r="F69" s="41">
        <v>1518967</v>
      </c>
      <c r="G69" s="41">
        <v>27341</v>
      </c>
      <c r="H69" s="75">
        <f t="shared" si="1"/>
        <v>0.22864332898934975</v>
      </c>
    </row>
    <row r="70" spans="1:8" ht="16.5" customHeight="1" x14ac:dyDescent="0.2">
      <c r="A70" s="42" t="s">
        <v>70</v>
      </c>
      <c r="B70" s="43">
        <f t="shared" ref="B70:G70" si="2">SUM(B35:B69)</f>
        <v>97884</v>
      </c>
      <c r="C70" s="43">
        <f t="shared" si="2"/>
        <v>7324579</v>
      </c>
      <c r="D70" s="43">
        <f t="shared" si="2"/>
        <v>113590</v>
      </c>
      <c r="E70" s="50">
        <f t="shared" si="2"/>
        <v>119976</v>
      </c>
      <c r="F70" s="44">
        <f t="shared" si="2"/>
        <v>9304024</v>
      </c>
      <c r="G70" s="44">
        <f t="shared" si="2"/>
        <v>140042</v>
      </c>
      <c r="H70" s="72">
        <f>+(G70-D70)/D70</f>
        <v>0.2328726120257065</v>
      </c>
    </row>
    <row r="71" spans="1:8" s="28" customFormat="1" ht="16.5" customHeight="1" x14ac:dyDescent="0.2">
      <c r="A71" s="35"/>
      <c r="B71" s="36"/>
      <c r="C71" s="36"/>
      <c r="D71" s="36"/>
      <c r="E71" s="37"/>
      <c r="F71" s="94" t="s">
        <v>86</v>
      </c>
      <c r="G71" s="94"/>
      <c r="H71" s="52">
        <f>+(E70-B70)/B70</f>
        <v>0.22569572146622532</v>
      </c>
    </row>
  </sheetData>
  <mergeCells count="4">
    <mergeCell ref="F31:G31"/>
    <mergeCell ref="F71:G71"/>
    <mergeCell ref="A9:H9"/>
    <mergeCell ref="F10:H10"/>
  </mergeCells>
  <phoneticPr fontId="0" type="noConversion"/>
  <pageMargins left="0.7" right="0.7" top="0.75" bottom="0.75" header="0.3" footer="0.3"/>
  <pageSetup paperSize="9" scale="89" orientation="portrait" horizontalDpi="300" verticalDpi="300" r:id="rId1"/>
  <headerFooter alignWithMargins="0"/>
  <ignoredErrors>
    <ignoredError sqref="H14 H36:H67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89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7" width="11.7109375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2" t="s">
        <v>113</v>
      </c>
      <c r="B9" s="92"/>
      <c r="C9" s="92"/>
      <c r="D9" s="92"/>
      <c r="E9" s="92"/>
      <c r="F9" s="92"/>
      <c r="G9" s="92"/>
      <c r="H9" s="92"/>
      <c r="I9" s="92"/>
    </row>
    <row r="10" spans="1:9" s="15" customFormat="1" ht="11.25" x14ac:dyDescent="0.2">
      <c r="A10" s="19"/>
      <c r="B10" s="16"/>
      <c r="C10" s="16"/>
      <c r="D10" s="16"/>
      <c r="E10" s="16"/>
      <c r="F10" s="93" t="str">
        <f>+CONCATENATE(MID(Principal!C13,1,14)," de ambas temporadas")</f>
        <v>datos al 31/05 de ambas temporadas</v>
      </c>
      <c r="G10" s="93"/>
      <c r="H10" s="93"/>
      <c r="I10" s="93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16.5" customHeight="1" x14ac:dyDescent="0.2">
      <c r="A13" s="38" t="s">
        <v>87</v>
      </c>
      <c r="B13" s="38" t="s">
        <v>73</v>
      </c>
      <c r="C13" s="39" t="s">
        <v>166</v>
      </c>
      <c r="D13" s="39" t="s">
        <v>168</v>
      </c>
      <c r="E13" s="40" t="s">
        <v>167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16.5" customHeight="1" x14ac:dyDescent="0.2">
      <c r="A14" s="74" t="s">
        <v>88</v>
      </c>
      <c r="B14" s="74" t="s">
        <v>84</v>
      </c>
      <c r="C14" s="53">
        <v>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5" t="s">
        <v>76</v>
      </c>
    </row>
    <row r="15" spans="1:9" ht="16.5" customHeight="1" x14ac:dyDescent="0.2">
      <c r="A15" s="74" t="s">
        <v>89</v>
      </c>
      <c r="B15" s="74" t="s">
        <v>80</v>
      </c>
      <c r="C15" s="53">
        <v>147</v>
      </c>
      <c r="D15" s="53">
        <v>8232</v>
      </c>
      <c r="E15" s="53">
        <v>156</v>
      </c>
      <c r="F15" s="49">
        <v>0</v>
      </c>
      <c r="G15" s="41">
        <v>0</v>
      </c>
      <c r="H15" s="41">
        <v>0</v>
      </c>
      <c r="I15" s="85">
        <f>+(H15-E15)/E15</f>
        <v>-1</v>
      </c>
    </row>
    <row r="16" spans="1:9" ht="16.5" customHeight="1" x14ac:dyDescent="0.2">
      <c r="A16" s="74" t="s">
        <v>89</v>
      </c>
      <c r="B16" s="74" t="s">
        <v>84</v>
      </c>
      <c r="C16" s="53">
        <v>481</v>
      </c>
      <c r="D16" s="53">
        <v>57826</v>
      </c>
      <c r="E16" s="53">
        <v>480</v>
      </c>
      <c r="F16" s="49">
        <v>980</v>
      </c>
      <c r="G16" s="41">
        <v>90175</v>
      </c>
      <c r="H16" s="41">
        <v>1100</v>
      </c>
      <c r="I16" s="85">
        <f t="shared" ref="I16:I79" si="0">+(H16-E16)/E16</f>
        <v>1.2916666666666667</v>
      </c>
    </row>
    <row r="17" spans="1:9" ht="16.5" customHeight="1" x14ac:dyDescent="0.2">
      <c r="A17" s="74" t="s">
        <v>90</v>
      </c>
      <c r="B17" s="74" t="s">
        <v>80</v>
      </c>
      <c r="C17" s="53">
        <v>63</v>
      </c>
      <c r="D17" s="53">
        <v>3528</v>
      </c>
      <c r="E17" s="53">
        <v>67</v>
      </c>
      <c r="F17" s="49">
        <v>84</v>
      </c>
      <c r="G17" s="41">
        <v>4704</v>
      </c>
      <c r="H17" s="41">
        <v>89</v>
      </c>
      <c r="I17" s="85">
        <f t="shared" si="0"/>
        <v>0.32835820895522388</v>
      </c>
    </row>
    <row r="18" spans="1:9" ht="16.5" customHeight="1" x14ac:dyDescent="0.2">
      <c r="A18" s="74" t="s">
        <v>90</v>
      </c>
      <c r="B18" s="74" t="s">
        <v>84</v>
      </c>
      <c r="C18" s="53">
        <v>0</v>
      </c>
      <c r="D18" s="53">
        <v>0</v>
      </c>
      <c r="E18" s="53">
        <v>0</v>
      </c>
      <c r="F18" s="49">
        <v>42</v>
      </c>
      <c r="G18" s="41">
        <v>4410</v>
      </c>
      <c r="H18" s="41">
        <v>45</v>
      </c>
      <c r="I18" s="85" t="s">
        <v>76</v>
      </c>
    </row>
    <row r="19" spans="1:9" ht="16.5" customHeight="1" x14ac:dyDescent="0.2">
      <c r="A19" s="74" t="s">
        <v>178</v>
      </c>
      <c r="B19" s="74" t="s">
        <v>80</v>
      </c>
      <c r="C19" s="53">
        <v>126</v>
      </c>
      <c r="D19" s="53">
        <v>7056</v>
      </c>
      <c r="E19" s="53">
        <v>138</v>
      </c>
      <c r="F19" s="49">
        <v>126</v>
      </c>
      <c r="G19" s="41">
        <v>7056</v>
      </c>
      <c r="H19" s="41">
        <v>134</v>
      </c>
      <c r="I19" s="85">
        <f t="shared" si="0"/>
        <v>-2.8985507246376812E-2</v>
      </c>
    </row>
    <row r="20" spans="1:9" ht="16.5" customHeight="1" x14ac:dyDescent="0.2">
      <c r="A20" s="74" t="s">
        <v>91</v>
      </c>
      <c r="B20" s="74" t="s">
        <v>150</v>
      </c>
      <c r="C20" s="53">
        <v>40</v>
      </c>
      <c r="D20" s="53">
        <v>2595</v>
      </c>
      <c r="E20" s="53">
        <v>52</v>
      </c>
      <c r="F20" s="49">
        <v>0</v>
      </c>
      <c r="G20" s="41">
        <v>0</v>
      </c>
      <c r="H20" s="41">
        <v>0</v>
      </c>
      <c r="I20" s="85">
        <f t="shared" si="0"/>
        <v>-1</v>
      </c>
    </row>
    <row r="21" spans="1:9" ht="16.5" customHeight="1" x14ac:dyDescent="0.2">
      <c r="A21" s="74" t="s">
        <v>91</v>
      </c>
      <c r="B21" s="74" t="s">
        <v>77</v>
      </c>
      <c r="C21" s="53">
        <v>0</v>
      </c>
      <c r="D21" s="53">
        <v>0</v>
      </c>
      <c r="E21" s="53">
        <v>0</v>
      </c>
      <c r="F21" s="49">
        <v>60</v>
      </c>
      <c r="G21" s="41">
        <v>7040</v>
      </c>
      <c r="H21" s="41">
        <v>67</v>
      </c>
      <c r="I21" s="85" t="s">
        <v>76</v>
      </c>
    </row>
    <row r="22" spans="1:9" ht="16.5" customHeight="1" x14ac:dyDescent="0.2">
      <c r="A22" s="74" t="s">
        <v>91</v>
      </c>
      <c r="B22" s="74" t="s">
        <v>80</v>
      </c>
      <c r="C22" s="53">
        <v>42</v>
      </c>
      <c r="D22" s="53">
        <v>2352</v>
      </c>
      <c r="E22" s="53">
        <v>45</v>
      </c>
      <c r="F22" s="49">
        <v>1166</v>
      </c>
      <c r="G22" s="41">
        <v>64293</v>
      </c>
      <c r="H22" s="41">
        <v>1217</v>
      </c>
      <c r="I22" s="85">
        <f t="shared" si="0"/>
        <v>26.044444444444444</v>
      </c>
    </row>
    <row r="23" spans="1:9" ht="16.5" customHeight="1" x14ac:dyDescent="0.2">
      <c r="A23" s="74" t="s">
        <v>91</v>
      </c>
      <c r="B23" s="74" t="s">
        <v>84</v>
      </c>
      <c r="C23" s="53">
        <v>792</v>
      </c>
      <c r="D23" s="53">
        <v>52165</v>
      </c>
      <c r="E23" s="53">
        <v>998</v>
      </c>
      <c r="F23" s="49">
        <v>12644</v>
      </c>
      <c r="G23" s="41">
        <v>805947</v>
      </c>
      <c r="H23" s="41">
        <v>16074</v>
      </c>
      <c r="I23" s="85">
        <f t="shared" si="0"/>
        <v>15.1062124248497</v>
      </c>
    </row>
    <row r="24" spans="1:9" ht="16.5" customHeight="1" x14ac:dyDescent="0.2">
      <c r="A24" s="74" t="s">
        <v>92</v>
      </c>
      <c r="B24" s="74" t="s">
        <v>80</v>
      </c>
      <c r="C24" s="53">
        <v>1239</v>
      </c>
      <c r="D24" s="53">
        <v>6367</v>
      </c>
      <c r="E24" s="53">
        <v>1461</v>
      </c>
      <c r="F24" s="49">
        <v>0</v>
      </c>
      <c r="G24" s="41">
        <v>0</v>
      </c>
      <c r="H24" s="41">
        <v>0</v>
      </c>
      <c r="I24" s="85">
        <f t="shared" si="0"/>
        <v>-1</v>
      </c>
    </row>
    <row r="25" spans="1:9" ht="16.5" customHeight="1" x14ac:dyDescent="0.2">
      <c r="A25" s="74" t="s">
        <v>92</v>
      </c>
      <c r="B25" s="74" t="s">
        <v>84</v>
      </c>
      <c r="C25" s="53">
        <v>3003</v>
      </c>
      <c r="D25" s="53">
        <v>180845</v>
      </c>
      <c r="E25" s="53">
        <v>3558</v>
      </c>
      <c r="F25" s="49">
        <v>2678</v>
      </c>
      <c r="G25" s="41">
        <v>164737</v>
      </c>
      <c r="H25" s="41">
        <v>3269</v>
      </c>
      <c r="I25" s="85">
        <f t="shared" si="0"/>
        <v>-8.1225407532321534E-2</v>
      </c>
    </row>
    <row r="26" spans="1:9" ht="16.5" customHeight="1" x14ac:dyDescent="0.2">
      <c r="A26" s="74" t="s">
        <v>146</v>
      </c>
      <c r="B26" s="74" t="s">
        <v>84</v>
      </c>
      <c r="C26" s="53">
        <v>42</v>
      </c>
      <c r="D26" s="53">
        <v>4354</v>
      </c>
      <c r="E26" s="53">
        <v>50</v>
      </c>
      <c r="F26" s="49">
        <v>0</v>
      </c>
      <c r="G26" s="41">
        <v>0</v>
      </c>
      <c r="H26" s="41">
        <v>0</v>
      </c>
      <c r="I26" s="85">
        <f t="shared" si="0"/>
        <v>-1</v>
      </c>
    </row>
    <row r="27" spans="1:9" ht="16.5" customHeight="1" x14ac:dyDescent="0.2">
      <c r="A27" s="74" t="s">
        <v>147</v>
      </c>
      <c r="B27" s="74" t="s">
        <v>84</v>
      </c>
      <c r="C27" s="53">
        <v>40</v>
      </c>
      <c r="D27" s="53">
        <v>3200</v>
      </c>
      <c r="E27" s="53">
        <v>51</v>
      </c>
      <c r="F27" s="49">
        <v>0</v>
      </c>
      <c r="G27" s="41">
        <v>0</v>
      </c>
      <c r="H27" s="41">
        <v>0</v>
      </c>
      <c r="I27" s="85">
        <f t="shared" si="0"/>
        <v>-1</v>
      </c>
    </row>
    <row r="28" spans="1:9" ht="16.5" customHeight="1" x14ac:dyDescent="0.2">
      <c r="A28" s="74" t="s">
        <v>93</v>
      </c>
      <c r="B28" s="74" t="s">
        <v>84</v>
      </c>
      <c r="C28" s="53">
        <v>0</v>
      </c>
      <c r="D28" s="53">
        <v>0</v>
      </c>
      <c r="E28" s="53">
        <v>0</v>
      </c>
      <c r="F28" s="49">
        <v>84</v>
      </c>
      <c r="G28" s="41">
        <v>8820</v>
      </c>
      <c r="H28" s="41">
        <v>90</v>
      </c>
      <c r="I28" s="85" t="s">
        <v>76</v>
      </c>
    </row>
    <row r="29" spans="1:9" ht="16.5" customHeight="1" x14ac:dyDescent="0.2">
      <c r="A29" s="74" t="s">
        <v>115</v>
      </c>
      <c r="B29" s="74" t="s">
        <v>84</v>
      </c>
      <c r="C29" s="53">
        <v>1044</v>
      </c>
      <c r="D29" s="53">
        <v>110723</v>
      </c>
      <c r="E29" s="53">
        <v>1168</v>
      </c>
      <c r="F29" s="49">
        <v>1129</v>
      </c>
      <c r="G29" s="41">
        <v>119952</v>
      </c>
      <c r="H29" s="41">
        <v>1226</v>
      </c>
      <c r="I29" s="85">
        <f t="shared" si="0"/>
        <v>4.965753424657534E-2</v>
      </c>
    </row>
    <row r="30" spans="1:9" ht="16.5" customHeight="1" x14ac:dyDescent="0.2">
      <c r="A30" s="74" t="s">
        <v>95</v>
      </c>
      <c r="B30" s="74" t="s">
        <v>150</v>
      </c>
      <c r="C30" s="53">
        <v>240</v>
      </c>
      <c r="D30" s="53">
        <v>12784</v>
      </c>
      <c r="E30" s="53">
        <v>315</v>
      </c>
      <c r="F30" s="49">
        <v>0</v>
      </c>
      <c r="G30" s="41">
        <v>0</v>
      </c>
      <c r="H30" s="41">
        <v>0</v>
      </c>
      <c r="I30" s="85">
        <f t="shared" si="0"/>
        <v>-1</v>
      </c>
    </row>
    <row r="31" spans="1:9" ht="16.5" customHeight="1" x14ac:dyDescent="0.2">
      <c r="A31" s="74" t="s">
        <v>95</v>
      </c>
      <c r="B31" s="74" t="s">
        <v>80</v>
      </c>
      <c r="C31" s="53">
        <v>393</v>
      </c>
      <c r="D31" s="53">
        <v>25556</v>
      </c>
      <c r="E31" s="53">
        <v>399</v>
      </c>
      <c r="F31" s="49">
        <v>230</v>
      </c>
      <c r="G31" s="41">
        <v>13960</v>
      </c>
      <c r="H31" s="41">
        <v>240</v>
      </c>
      <c r="I31" s="85">
        <f t="shared" si="0"/>
        <v>-0.39849624060150374</v>
      </c>
    </row>
    <row r="32" spans="1:9" ht="16.5" customHeight="1" x14ac:dyDescent="0.2">
      <c r="A32" s="74" t="s">
        <v>95</v>
      </c>
      <c r="B32" s="74" t="s">
        <v>84</v>
      </c>
      <c r="C32" s="53">
        <v>407</v>
      </c>
      <c r="D32" s="53">
        <v>45808</v>
      </c>
      <c r="E32" s="53">
        <v>494</v>
      </c>
      <c r="F32" s="49">
        <v>615</v>
      </c>
      <c r="G32" s="41">
        <v>60323</v>
      </c>
      <c r="H32" s="41">
        <v>701</v>
      </c>
      <c r="I32" s="85">
        <f t="shared" si="0"/>
        <v>0.41902834008097167</v>
      </c>
    </row>
    <row r="33" spans="1:9" ht="16.5" customHeight="1" x14ac:dyDescent="0.2">
      <c r="A33" s="74" t="s">
        <v>95</v>
      </c>
      <c r="B33" s="74" t="s">
        <v>145</v>
      </c>
      <c r="C33" s="53">
        <v>60</v>
      </c>
      <c r="D33" s="53">
        <v>6000</v>
      </c>
      <c r="E33" s="53">
        <v>60</v>
      </c>
      <c r="F33" s="49">
        <v>80</v>
      </c>
      <c r="G33" s="41">
        <v>8000</v>
      </c>
      <c r="H33" s="41">
        <v>80</v>
      </c>
      <c r="I33" s="85">
        <f t="shared" si="0"/>
        <v>0.33333333333333331</v>
      </c>
    </row>
    <row r="34" spans="1:9" ht="16.5" customHeight="1" x14ac:dyDescent="0.2">
      <c r="A34" s="74" t="s">
        <v>153</v>
      </c>
      <c r="B34" s="74" t="s">
        <v>80</v>
      </c>
      <c r="C34" s="53">
        <v>0</v>
      </c>
      <c r="D34" s="53">
        <v>0</v>
      </c>
      <c r="E34" s="53">
        <v>0</v>
      </c>
      <c r="F34" s="49">
        <v>21</v>
      </c>
      <c r="G34" s="41">
        <v>1176</v>
      </c>
      <c r="H34" s="41">
        <v>22</v>
      </c>
      <c r="I34" s="85" t="s">
        <v>76</v>
      </c>
    </row>
    <row r="35" spans="1:9" ht="16.5" customHeight="1" x14ac:dyDescent="0.2">
      <c r="A35" s="74" t="s">
        <v>96</v>
      </c>
      <c r="B35" s="74" t="s">
        <v>80</v>
      </c>
      <c r="C35" s="53">
        <v>104</v>
      </c>
      <c r="D35" s="53">
        <v>6904</v>
      </c>
      <c r="E35" s="53">
        <v>108</v>
      </c>
      <c r="F35" s="49">
        <v>420</v>
      </c>
      <c r="G35" s="41">
        <v>23520</v>
      </c>
      <c r="H35" s="41">
        <v>447</v>
      </c>
      <c r="I35" s="85">
        <f t="shared" si="0"/>
        <v>3.1388888888888888</v>
      </c>
    </row>
    <row r="36" spans="1:9" ht="16.5" customHeight="1" x14ac:dyDescent="0.2">
      <c r="A36" s="74" t="s">
        <v>96</v>
      </c>
      <c r="B36" s="74" t="s">
        <v>84</v>
      </c>
      <c r="C36" s="53">
        <v>167</v>
      </c>
      <c r="D36" s="53">
        <v>12396</v>
      </c>
      <c r="E36" s="53">
        <v>210</v>
      </c>
      <c r="F36" s="49">
        <v>675</v>
      </c>
      <c r="G36" s="41">
        <v>44650</v>
      </c>
      <c r="H36" s="41">
        <v>875</v>
      </c>
      <c r="I36" s="85">
        <f t="shared" si="0"/>
        <v>3.1666666666666665</v>
      </c>
    </row>
    <row r="37" spans="1:9" ht="16.5" customHeight="1" x14ac:dyDescent="0.2">
      <c r="A37" s="74" t="s">
        <v>97</v>
      </c>
      <c r="B37" s="74" t="s">
        <v>84</v>
      </c>
      <c r="C37" s="53">
        <v>418</v>
      </c>
      <c r="D37" s="53">
        <v>43184</v>
      </c>
      <c r="E37" s="53">
        <v>479</v>
      </c>
      <c r="F37" s="49">
        <v>1513</v>
      </c>
      <c r="G37" s="41">
        <v>162136</v>
      </c>
      <c r="H37" s="41">
        <v>1688</v>
      </c>
      <c r="I37" s="85">
        <f t="shared" si="0"/>
        <v>2.5240083507306887</v>
      </c>
    </row>
    <row r="38" spans="1:9" ht="16.5" customHeight="1" x14ac:dyDescent="0.2">
      <c r="A38" s="74" t="s">
        <v>98</v>
      </c>
      <c r="B38" s="74" t="s">
        <v>150</v>
      </c>
      <c r="C38" s="53">
        <v>2280</v>
      </c>
      <c r="D38" s="53">
        <v>12520</v>
      </c>
      <c r="E38" s="53">
        <v>3071</v>
      </c>
      <c r="F38" s="49">
        <v>0</v>
      </c>
      <c r="G38" s="41">
        <v>0</v>
      </c>
      <c r="H38" s="41">
        <v>0</v>
      </c>
      <c r="I38" s="85">
        <f t="shared" si="0"/>
        <v>-1</v>
      </c>
    </row>
    <row r="39" spans="1:9" ht="16.5" customHeight="1" x14ac:dyDescent="0.2">
      <c r="A39" s="74" t="s">
        <v>98</v>
      </c>
      <c r="B39" s="74" t="s">
        <v>80</v>
      </c>
      <c r="C39" s="53">
        <v>2767</v>
      </c>
      <c r="D39" s="53">
        <v>188256</v>
      </c>
      <c r="E39" s="53">
        <v>2784</v>
      </c>
      <c r="F39" s="49">
        <v>2454</v>
      </c>
      <c r="G39" s="41">
        <v>168867</v>
      </c>
      <c r="H39" s="41">
        <v>2456</v>
      </c>
      <c r="I39" s="85">
        <f t="shared" si="0"/>
        <v>-0.11781609195402298</v>
      </c>
    </row>
    <row r="40" spans="1:9" ht="16.5" customHeight="1" x14ac:dyDescent="0.2">
      <c r="A40" s="74" t="s">
        <v>98</v>
      </c>
      <c r="B40" s="74" t="s">
        <v>84</v>
      </c>
      <c r="C40" s="53">
        <v>7338</v>
      </c>
      <c r="D40" s="53">
        <v>663595</v>
      </c>
      <c r="E40" s="53">
        <v>8758</v>
      </c>
      <c r="F40" s="49">
        <v>9203</v>
      </c>
      <c r="G40" s="41">
        <v>822678</v>
      </c>
      <c r="H40" s="41">
        <v>11164</v>
      </c>
      <c r="I40" s="85">
        <f t="shared" si="0"/>
        <v>0.27472025576615666</v>
      </c>
    </row>
    <row r="41" spans="1:9" ht="16.5" customHeight="1" x14ac:dyDescent="0.2">
      <c r="A41" s="74" t="s">
        <v>98</v>
      </c>
      <c r="B41" s="74" t="s">
        <v>183</v>
      </c>
      <c r="C41" s="53">
        <v>220</v>
      </c>
      <c r="D41" s="53">
        <v>880</v>
      </c>
      <c r="E41" s="53">
        <v>212</v>
      </c>
      <c r="F41" s="49">
        <v>0</v>
      </c>
      <c r="G41" s="41">
        <v>0</v>
      </c>
      <c r="H41" s="41">
        <v>0</v>
      </c>
      <c r="I41" s="85">
        <f t="shared" si="0"/>
        <v>-1</v>
      </c>
    </row>
    <row r="42" spans="1:9" ht="16.5" customHeight="1" x14ac:dyDescent="0.2">
      <c r="A42" s="74" t="s">
        <v>98</v>
      </c>
      <c r="B42" s="74" t="s">
        <v>145</v>
      </c>
      <c r="C42" s="53">
        <v>60</v>
      </c>
      <c r="D42" s="53">
        <v>6000</v>
      </c>
      <c r="E42" s="53">
        <v>60</v>
      </c>
      <c r="F42" s="49">
        <v>80</v>
      </c>
      <c r="G42" s="41">
        <v>8000</v>
      </c>
      <c r="H42" s="41">
        <v>80</v>
      </c>
      <c r="I42" s="85">
        <f t="shared" si="0"/>
        <v>0.33333333333333331</v>
      </c>
    </row>
    <row r="43" spans="1:9" ht="16.5" customHeight="1" x14ac:dyDescent="0.2">
      <c r="A43" s="74" t="s">
        <v>99</v>
      </c>
      <c r="B43" s="74" t="s">
        <v>80</v>
      </c>
      <c r="C43" s="53">
        <v>483</v>
      </c>
      <c r="D43" s="53">
        <v>24997</v>
      </c>
      <c r="E43" s="53">
        <v>478</v>
      </c>
      <c r="F43" s="49">
        <v>293</v>
      </c>
      <c r="G43" s="41">
        <v>16408</v>
      </c>
      <c r="H43" s="41">
        <v>312</v>
      </c>
      <c r="I43" s="85">
        <f t="shared" si="0"/>
        <v>-0.34728033472803349</v>
      </c>
    </row>
    <row r="44" spans="1:9" ht="16.5" customHeight="1" x14ac:dyDescent="0.2">
      <c r="A44" s="74" t="s">
        <v>99</v>
      </c>
      <c r="B44" s="74" t="s">
        <v>84</v>
      </c>
      <c r="C44" s="53">
        <v>120</v>
      </c>
      <c r="D44" s="53">
        <v>13440</v>
      </c>
      <c r="E44" s="53">
        <v>143</v>
      </c>
      <c r="F44" s="49">
        <v>180</v>
      </c>
      <c r="G44" s="41">
        <v>20160</v>
      </c>
      <c r="H44" s="41">
        <v>206</v>
      </c>
      <c r="I44" s="85">
        <f t="shared" si="0"/>
        <v>0.44055944055944057</v>
      </c>
    </row>
    <row r="45" spans="1:9" ht="16.5" customHeight="1" x14ac:dyDescent="0.2">
      <c r="A45" s="74" t="s">
        <v>100</v>
      </c>
      <c r="B45" s="74" t="s">
        <v>150</v>
      </c>
      <c r="C45" s="53">
        <v>280</v>
      </c>
      <c r="D45" s="53">
        <v>4120</v>
      </c>
      <c r="E45" s="53">
        <v>375</v>
      </c>
      <c r="F45" s="49">
        <v>0</v>
      </c>
      <c r="G45" s="41">
        <v>0</v>
      </c>
      <c r="H45" s="41">
        <v>0</v>
      </c>
      <c r="I45" s="85">
        <f t="shared" si="0"/>
        <v>-1</v>
      </c>
    </row>
    <row r="46" spans="1:9" ht="16.5" customHeight="1" x14ac:dyDescent="0.2">
      <c r="A46" s="74" t="s">
        <v>100</v>
      </c>
      <c r="B46" s="74" t="s">
        <v>80</v>
      </c>
      <c r="C46" s="53">
        <v>1649</v>
      </c>
      <c r="D46" s="53">
        <v>94292</v>
      </c>
      <c r="E46" s="53">
        <v>1722</v>
      </c>
      <c r="F46" s="49">
        <v>1501</v>
      </c>
      <c r="G46" s="41">
        <v>86999</v>
      </c>
      <c r="H46" s="41">
        <v>1576</v>
      </c>
      <c r="I46" s="85">
        <f t="shared" si="0"/>
        <v>-8.4785133565621368E-2</v>
      </c>
    </row>
    <row r="47" spans="1:9" ht="16.5" customHeight="1" x14ac:dyDescent="0.2">
      <c r="A47" s="74" t="s">
        <v>100</v>
      </c>
      <c r="B47" s="74" t="s">
        <v>84</v>
      </c>
      <c r="C47" s="53">
        <v>1301</v>
      </c>
      <c r="D47" s="53">
        <v>91423</v>
      </c>
      <c r="E47" s="53">
        <v>1513</v>
      </c>
      <c r="F47" s="49">
        <v>1859</v>
      </c>
      <c r="G47" s="41">
        <v>130421</v>
      </c>
      <c r="H47" s="41">
        <v>2203</v>
      </c>
      <c r="I47" s="85">
        <f t="shared" si="0"/>
        <v>0.4560475875743556</v>
      </c>
    </row>
    <row r="48" spans="1:9" ht="16.5" customHeight="1" x14ac:dyDescent="0.2">
      <c r="A48" s="74" t="s">
        <v>101</v>
      </c>
      <c r="B48" s="74" t="s">
        <v>150</v>
      </c>
      <c r="C48" s="53">
        <v>140</v>
      </c>
      <c r="D48" s="53">
        <v>4203</v>
      </c>
      <c r="E48" s="53">
        <v>187</v>
      </c>
      <c r="F48" s="49">
        <v>0</v>
      </c>
      <c r="G48" s="41">
        <v>0</v>
      </c>
      <c r="H48" s="41">
        <v>0</v>
      </c>
      <c r="I48" s="85">
        <f t="shared" si="0"/>
        <v>-1</v>
      </c>
    </row>
    <row r="49" spans="1:9" ht="16.5" customHeight="1" x14ac:dyDescent="0.2">
      <c r="A49" s="74" t="s">
        <v>101</v>
      </c>
      <c r="B49" s="74" t="s">
        <v>80</v>
      </c>
      <c r="C49" s="53">
        <v>20</v>
      </c>
      <c r="D49" s="53">
        <v>1372</v>
      </c>
      <c r="E49" s="53">
        <v>19</v>
      </c>
      <c r="F49" s="49">
        <v>0</v>
      </c>
      <c r="G49" s="41">
        <v>0</v>
      </c>
      <c r="H49" s="41">
        <v>0</v>
      </c>
      <c r="I49" s="85">
        <f t="shared" si="0"/>
        <v>-1</v>
      </c>
    </row>
    <row r="50" spans="1:9" ht="16.5" customHeight="1" x14ac:dyDescent="0.2">
      <c r="A50" s="74" t="s">
        <v>101</v>
      </c>
      <c r="B50" s="74" t="s">
        <v>84</v>
      </c>
      <c r="C50" s="53">
        <v>63</v>
      </c>
      <c r="D50" s="53">
        <v>4725</v>
      </c>
      <c r="E50" s="53">
        <v>61</v>
      </c>
      <c r="F50" s="49">
        <v>63</v>
      </c>
      <c r="G50" s="41">
        <v>4725</v>
      </c>
      <c r="H50" s="41">
        <v>61</v>
      </c>
      <c r="I50" s="85">
        <f t="shared" si="0"/>
        <v>0</v>
      </c>
    </row>
    <row r="51" spans="1:9" ht="16.5" customHeight="1" x14ac:dyDescent="0.2">
      <c r="A51" s="74" t="s">
        <v>102</v>
      </c>
      <c r="B51" s="74" t="s">
        <v>80</v>
      </c>
      <c r="C51" s="53">
        <v>252</v>
      </c>
      <c r="D51" s="53">
        <v>14112</v>
      </c>
      <c r="E51" s="53">
        <v>268</v>
      </c>
      <c r="F51" s="49">
        <v>252</v>
      </c>
      <c r="G51" s="41">
        <v>14112</v>
      </c>
      <c r="H51" s="41">
        <v>268</v>
      </c>
      <c r="I51" s="85">
        <f t="shared" si="0"/>
        <v>0</v>
      </c>
    </row>
    <row r="52" spans="1:9" ht="16.5" customHeight="1" x14ac:dyDescent="0.2">
      <c r="A52" s="74" t="s">
        <v>102</v>
      </c>
      <c r="B52" s="74" t="s">
        <v>84</v>
      </c>
      <c r="C52" s="53">
        <v>1693</v>
      </c>
      <c r="D52" s="53">
        <v>116648</v>
      </c>
      <c r="E52" s="53">
        <v>2133</v>
      </c>
      <c r="F52" s="49">
        <v>2581</v>
      </c>
      <c r="G52" s="41">
        <v>188235</v>
      </c>
      <c r="H52" s="41">
        <v>3196</v>
      </c>
      <c r="I52" s="85">
        <f t="shared" si="0"/>
        <v>0.49835911861228316</v>
      </c>
    </row>
    <row r="53" spans="1:9" ht="16.5" customHeight="1" x14ac:dyDescent="0.2">
      <c r="A53" s="74" t="s">
        <v>103</v>
      </c>
      <c r="B53" s="74" t="s">
        <v>150</v>
      </c>
      <c r="C53" s="53">
        <v>80</v>
      </c>
      <c r="D53" s="53">
        <v>3920</v>
      </c>
      <c r="E53" s="53">
        <v>105</v>
      </c>
      <c r="F53" s="49">
        <v>0</v>
      </c>
      <c r="G53" s="41">
        <v>0</v>
      </c>
      <c r="H53" s="41">
        <v>0</v>
      </c>
      <c r="I53" s="85">
        <f t="shared" si="0"/>
        <v>-1</v>
      </c>
    </row>
    <row r="54" spans="1:9" ht="16.5" customHeight="1" x14ac:dyDescent="0.2">
      <c r="A54" s="74" t="s">
        <v>103</v>
      </c>
      <c r="B54" s="74" t="s">
        <v>84</v>
      </c>
      <c r="C54" s="53">
        <v>10224</v>
      </c>
      <c r="D54" s="53">
        <v>876903</v>
      </c>
      <c r="E54" s="53">
        <v>12928</v>
      </c>
      <c r="F54" s="49">
        <v>12402</v>
      </c>
      <c r="G54" s="41">
        <v>1086558</v>
      </c>
      <c r="H54" s="41">
        <v>15160</v>
      </c>
      <c r="I54" s="85">
        <f t="shared" si="0"/>
        <v>0.17264851485148514</v>
      </c>
    </row>
    <row r="55" spans="1:9" ht="16.5" customHeight="1" x14ac:dyDescent="0.2">
      <c r="A55" s="74" t="s">
        <v>103</v>
      </c>
      <c r="B55" s="74" t="s">
        <v>145</v>
      </c>
      <c r="C55" s="53">
        <v>20</v>
      </c>
      <c r="D55" s="53">
        <v>2000</v>
      </c>
      <c r="E55" s="53">
        <v>20</v>
      </c>
      <c r="F55" s="49">
        <v>100</v>
      </c>
      <c r="G55" s="41">
        <v>6120</v>
      </c>
      <c r="H55" s="41">
        <v>105</v>
      </c>
      <c r="I55" s="85">
        <f t="shared" si="0"/>
        <v>4.25</v>
      </c>
    </row>
    <row r="56" spans="1:9" ht="16.5" customHeight="1" x14ac:dyDescent="0.2">
      <c r="A56" s="74" t="s">
        <v>163</v>
      </c>
      <c r="B56" s="74" t="s">
        <v>84</v>
      </c>
      <c r="C56" s="53">
        <v>0</v>
      </c>
      <c r="D56" s="53">
        <v>0</v>
      </c>
      <c r="E56" s="53">
        <v>0</v>
      </c>
      <c r="F56" s="49">
        <v>21</v>
      </c>
      <c r="G56" s="41">
        <v>2205</v>
      </c>
      <c r="H56" s="41">
        <v>22</v>
      </c>
      <c r="I56" s="85" t="s">
        <v>76</v>
      </c>
    </row>
    <row r="57" spans="1:9" ht="16.5" customHeight="1" x14ac:dyDescent="0.2">
      <c r="A57" s="74" t="s">
        <v>104</v>
      </c>
      <c r="B57" s="74" t="s">
        <v>80</v>
      </c>
      <c r="C57" s="53">
        <v>0</v>
      </c>
      <c r="D57" s="53">
        <v>0</v>
      </c>
      <c r="E57" s="53">
        <v>0</v>
      </c>
      <c r="F57" s="49">
        <v>42</v>
      </c>
      <c r="G57" s="41">
        <v>2352</v>
      </c>
      <c r="H57" s="41">
        <v>45</v>
      </c>
      <c r="I57" s="85" t="s">
        <v>76</v>
      </c>
    </row>
    <row r="58" spans="1:9" ht="16.5" customHeight="1" x14ac:dyDescent="0.2">
      <c r="A58" s="74" t="s">
        <v>104</v>
      </c>
      <c r="B58" s="74" t="s">
        <v>84</v>
      </c>
      <c r="C58" s="53">
        <v>125</v>
      </c>
      <c r="D58" s="53">
        <v>13425</v>
      </c>
      <c r="E58" s="53">
        <v>146</v>
      </c>
      <c r="F58" s="49">
        <v>185</v>
      </c>
      <c r="G58" s="41">
        <v>20625</v>
      </c>
      <c r="H58" s="41">
        <v>210</v>
      </c>
      <c r="I58" s="85">
        <f t="shared" si="0"/>
        <v>0.43835616438356162</v>
      </c>
    </row>
    <row r="59" spans="1:9" ht="16.5" customHeight="1" x14ac:dyDescent="0.2">
      <c r="A59" s="74" t="s">
        <v>105</v>
      </c>
      <c r="B59" s="74" t="s">
        <v>84</v>
      </c>
      <c r="C59" s="53">
        <v>203</v>
      </c>
      <c r="D59" s="53">
        <v>20466</v>
      </c>
      <c r="E59" s="53">
        <v>247</v>
      </c>
      <c r="F59" s="49">
        <v>103</v>
      </c>
      <c r="G59" s="41">
        <v>9910</v>
      </c>
      <c r="H59" s="41">
        <v>114</v>
      </c>
      <c r="I59" s="85">
        <f t="shared" si="0"/>
        <v>-0.53846153846153844</v>
      </c>
    </row>
    <row r="60" spans="1:9" ht="16.5" customHeight="1" x14ac:dyDescent="0.2">
      <c r="A60" s="74" t="s">
        <v>149</v>
      </c>
      <c r="B60" s="74" t="s">
        <v>84</v>
      </c>
      <c r="C60" s="53">
        <v>0</v>
      </c>
      <c r="D60" s="53">
        <v>0</v>
      </c>
      <c r="E60" s="53">
        <v>0</v>
      </c>
      <c r="F60" s="49">
        <v>21</v>
      </c>
      <c r="G60" s="41">
        <v>1953</v>
      </c>
      <c r="H60" s="41">
        <v>24</v>
      </c>
      <c r="I60" s="85" t="s">
        <v>76</v>
      </c>
    </row>
    <row r="61" spans="1:9" ht="16.5" customHeight="1" x14ac:dyDescent="0.2">
      <c r="A61" s="74" t="s">
        <v>106</v>
      </c>
      <c r="B61" s="74" t="s">
        <v>84</v>
      </c>
      <c r="C61" s="53">
        <v>252</v>
      </c>
      <c r="D61" s="53">
        <v>28111</v>
      </c>
      <c r="E61" s="53">
        <v>293</v>
      </c>
      <c r="F61" s="49">
        <v>546</v>
      </c>
      <c r="G61" s="41">
        <v>60235</v>
      </c>
      <c r="H61" s="41">
        <v>633</v>
      </c>
      <c r="I61" s="85">
        <f t="shared" si="0"/>
        <v>1.1604095563139931</v>
      </c>
    </row>
    <row r="62" spans="1:9" ht="16.5" customHeight="1" x14ac:dyDescent="0.2">
      <c r="A62" s="74" t="s">
        <v>181</v>
      </c>
      <c r="B62" s="74" t="s">
        <v>84</v>
      </c>
      <c r="C62" s="53">
        <v>126</v>
      </c>
      <c r="D62" s="53">
        <v>7560</v>
      </c>
      <c r="E62" s="53">
        <v>155</v>
      </c>
      <c r="F62" s="49">
        <v>0</v>
      </c>
      <c r="G62" s="41">
        <v>0</v>
      </c>
      <c r="H62" s="41">
        <v>0</v>
      </c>
      <c r="I62" s="85">
        <f t="shared" si="0"/>
        <v>-1</v>
      </c>
    </row>
    <row r="63" spans="1:9" ht="16.5" customHeight="1" x14ac:dyDescent="0.2">
      <c r="A63" s="74" t="s">
        <v>107</v>
      </c>
      <c r="B63" s="74" t="s">
        <v>150</v>
      </c>
      <c r="C63" s="53">
        <v>20</v>
      </c>
      <c r="D63" s="53">
        <v>40</v>
      </c>
      <c r="E63" s="53">
        <v>27</v>
      </c>
      <c r="F63" s="49">
        <v>99</v>
      </c>
      <c r="G63" s="41">
        <v>99</v>
      </c>
      <c r="H63" s="41">
        <v>134</v>
      </c>
      <c r="I63" s="85">
        <f t="shared" si="0"/>
        <v>3.9629629629629628</v>
      </c>
    </row>
    <row r="64" spans="1:9" ht="16.5" customHeight="1" x14ac:dyDescent="0.2">
      <c r="A64" s="74" t="s">
        <v>107</v>
      </c>
      <c r="B64" s="74" t="s">
        <v>80</v>
      </c>
      <c r="C64" s="53">
        <v>777</v>
      </c>
      <c r="D64" s="53">
        <v>43505</v>
      </c>
      <c r="E64" s="53">
        <v>827</v>
      </c>
      <c r="F64" s="49">
        <v>777</v>
      </c>
      <c r="G64" s="41">
        <v>43512</v>
      </c>
      <c r="H64" s="41">
        <v>827</v>
      </c>
      <c r="I64" s="85">
        <f t="shared" si="0"/>
        <v>0</v>
      </c>
    </row>
    <row r="65" spans="1:9" ht="16.5" customHeight="1" x14ac:dyDescent="0.2">
      <c r="A65" s="74" t="s">
        <v>108</v>
      </c>
      <c r="B65" s="74" t="s">
        <v>80</v>
      </c>
      <c r="C65" s="53">
        <v>103</v>
      </c>
      <c r="D65" s="53">
        <v>7928</v>
      </c>
      <c r="E65" s="53">
        <v>96</v>
      </c>
      <c r="F65" s="49">
        <v>42</v>
      </c>
      <c r="G65" s="41">
        <v>2352</v>
      </c>
      <c r="H65" s="41">
        <v>45</v>
      </c>
      <c r="I65" s="85">
        <f t="shared" si="0"/>
        <v>-0.53125</v>
      </c>
    </row>
    <row r="66" spans="1:9" ht="16.5" customHeight="1" x14ac:dyDescent="0.2">
      <c r="A66" s="74" t="s">
        <v>108</v>
      </c>
      <c r="B66" s="74" t="s">
        <v>84</v>
      </c>
      <c r="C66" s="53">
        <v>412</v>
      </c>
      <c r="D66" s="53">
        <v>39009</v>
      </c>
      <c r="E66" s="53">
        <v>460</v>
      </c>
      <c r="F66" s="49">
        <v>349</v>
      </c>
      <c r="G66" s="41">
        <v>37406</v>
      </c>
      <c r="H66" s="41">
        <v>395</v>
      </c>
      <c r="I66" s="85">
        <f t="shared" si="0"/>
        <v>-0.14130434782608695</v>
      </c>
    </row>
    <row r="67" spans="1:9" ht="16.5" customHeight="1" x14ac:dyDescent="0.2">
      <c r="A67" s="74" t="s">
        <v>109</v>
      </c>
      <c r="B67" s="74" t="s">
        <v>84</v>
      </c>
      <c r="C67" s="53">
        <v>81</v>
      </c>
      <c r="D67" s="53">
        <v>8925</v>
      </c>
      <c r="E67" s="53">
        <v>97</v>
      </c>
      <c r="F67" s="49">
        <v>60</v>
      </c>
      <c r="G67" s="41">
        <v>6720</v>
      </c>
      <c r="H67" s="41">
        <v>71</v>
      </c>
      <c r="I67" s="85">
        <f t="shared" si="0"/>
        <v>-0.26804123711340205</v>
      </c>
    </row>
    <row r="68" spans="1:9" ht="16.5" customHeight="1" x14ac:dyDescent="0.2">
      <c r="A68" s="74" t="s">
        <v>165</v>
      </c>
      <c r="B68" s="74" t="s">
        <v>84</v>
      </c>
      <c r="C68" s="53">
        <v>41</v>
      </c>
      <c r="D68" s="53">
        <v>2763</v>
      </c>
      <c r="E68" s="53">
        <v>55</v>
      </c>
      <c r="F68" s="49">
        <v>41</v>
      </c>
      <c r="G68" s="41">
        <v>2763</v>
      </c>
      <c r="H68" s="41">
        <v>55</v>
      </c>
      <c r="I68" s="85">
        <f t="shared" si="0"/>
        <v>0</v>
      </c>
    </row>
    <row r="69" spans="1:9" ht="16.5" customHeight="1" x14ac:dyDescent="0.2">
      <c r="A69" s="74" t="s">
        <v>110</v>
      </c>
      <c r="B69" s="74" t="s">
        <v>116</v>
      </c>
      <c r="C69" s="53">
        <v>0</v>
      </c>
      <c r="D69" s="53">
        <v>0</v>
      </c>
      <c r="E69" s="53">
        <v>0</v>
      </c>
      <c r="F69" s="49">
        <v>60</v>
      </c>
      <c r="G69" s="41">
        <v>3404</v>
      </c>
      <c r="H69" s="41">
        <v>57</v>
      </c>
      <c r="I69" s="85" t="s">
        <v>76</v>
      </c>
    </row>
    <row r="70" spans="1:9" ht="16.5" customHeight="1" x14ac:dyDescent="0.2">
      <c r="A70" s="74" t="s">
        <v>110</v>
      </c>
      <c r="B70" s="74" t="s">
        <v>77</v>
      </c>
      <c r="C70" s="53">
        <v>40</v>
      </c>
      <c r="D70" s="53">
        <v>4800</v>
      </c>
      <c r="E70" s="53">
        <v>46</v>
      </c>
      <c r="F70" s="49">
        <v>449</v>
      </c>
      <c r="G70" s="41">
        <v>54741</v>
      </c>
      <c r="H70" s="41">
        <v>493</v>
      </c>
      <c r="I70" s="85">
        <f t="shared" si="0"/>
        <v>9.7173913043478262</v>
      </c>
    </row>
    <row r="71" spans="1:9" ht="16.5" customHeight="1" x14ac:dyDescent="0.2">
      <c r="A71" s="74" t="s">
        <v>110</v>
      </c>
      <c r="B71" s="74" t="s">
        <v>78</v>
      </c>
      <c r="C71" s="53">
        <v>8</v>
      </c>
      <c r="D71" s="53">
        <v>960</v>
      </c>
      <c r="E71" s="53">
        <v>10</v>
      </c>
      <c r="F71" s="49">
        <v>0</v>
      </c>
      <c r="G71" s="41">
        <v>0</v>
      </c>
      <c r="H71" s="41">
        <v>0</v>
      </c>
      <c r="I71" s="85">
        <f t="shared" si="0"/>
        <v>-1</v>
      </c>
    </row>
    <row r="72" spans="1:9" ht="16.5" customHeight="1" x14ac:dyDescent="0.2">
      <c r="A72" s="74" t="s">
        <v>110</v>
      </c>
      <c r="B72" s="74" t="s">
        <v>151</v>
      </c>
      <c r="C72" s="53">
        <v>235</v>
      </c>
      <c r="D72" s="53">
        <v>28200</v>
      </c>
      <c r="E72" s="53">
        <v>282</v>
      </c>
      <c r="F72" s="49">
        <v>0</v>
      </c>
      <c r="G72" s="41">
        <v>0</v>
      </c>
      <c r="H72" s="41">
        <v>0</v>
      </c>
      <c r="I72" s="85">
        <f t="shared" si="0"/>
        <v>-1</v>
      </c>
    </row>
    <row r="73" spans="1:9" ht="16.5" customHeight="1" x14ac:dyDescent="0.2">
      <c r="A73" s="74" t="s">
        <v>110</v>
      </c>
      <c r="B73" s="74" t="s">
        <v>117</v>
      </c>
      <c r="C73" s="53">
        <v>0</v>
      </c>
      <c r="D73" s="53">
        <v>1821</v>
      </c>
      <c r="E73" s="53">
        <v>25</v>
      </c>
      <c r="F73" s="49">
        <v>700</v>
      </c>
      <c r="G73" s="41">
        <v>76504</v>
      </c>
      <c r="H73" s="41">
        <v>1071</v>
      </c>
      <c r="I73" s="85">
        <f t="shared" si="0"/>
        <v>41.84</v>
      </c>
    </row>
    <row r="74" spans="1:9" ht="16.5" customHeight="1" x14ac:dyDescent="0.2">
      <c r="A74" s="74" t="s">
        <v>110</v>
      </c>
      <c r="B74" s="74" t="s">
        <v>152</v>
      </c>
      <c r="C74" s="53">
        <v>1906</v>
      </c>
      <c r="D74" s="53">
        <v>121220</v>
      </c>
      <c r="E74" s="53">
        <v>2311</v>
      </c>
      <c r="F74" s="49">
        <v>300</v>
      </c>
      <c r="G74" s="41">
        <v>18936</v>
      </c>
      <c r="H74" s="41">
        <v>360</v>
      </c>
      <c r="I74" s="85">
        <f t="shared" si="0"/>
        <v>-0.84422327996538293</v>
      </c>
    </row>
    <row r="75" spans="1:9" ht="16.5" customHeight="1" x14ac:dyDescent="0.2">
      <c r="A75" s="74" t="s">
        <v>110</v>
      </c>
      <c r="B75" s="74" t="s">
        <v>180</v>
      </c>
      <c r="C75" s="53">
        <v>120</v>
      </c>
      <c r="D75" s="53">
        <v>13440</v>
      </c>
      <c r="E75" s="53">
        <v>148</v>
      </c>
      <c r="F75" s="49">
        <v>0</v>
      </c>
      <c r="G75" s="41">
        <v>0</v>
      </c>
      <c r="H75" s="41">
        <v>0</v>
      </c>
      <c r="I75" s="85">
        <f t="shared" si="0"/>
        <v>-1</v>
      </c>
    </row>
    <row r="76" spans="1:9" ht="16.5" customHeight="1" x14ac:dyDescent="0.2">
      <c r="A76" s="74" t="s">
        <v>110</v>
      </c>
      <c r="B76" s="74" t="s">
        <v>80</v>
      </c>
      <c r="C76" s="53">
        <v>1396</v>
      </c>
      <c r="D76" s="53">
        <v>74025</v>
      </c>
      <c r="E76" s="53">
        <v>1411</v>
      </c>
      <c r="F76" s="49">
        <v>1414</v>
      </c>
      <c r="G76" s="41">
        <v>76797</v>
      </c>
      <c r="H76" s="41">
        <v>1459</v>
      </c>
      <c r="I76" s="85">
        <f t="shared" si="0"/>
        <v>3.4018426647767538E-2</v>
      </c>
    </row>
    <row r="77" spans="1:9" ht="16.5" customHeight="1" x14ac:dyDescent="0.2">
      <c r="A77" s="74" t="s">
        <v>110</v>
      </c>
      <c r="B77" s="74" t="s">
        <v>81</v>
      </c>
      <c r="C77" s="53">
        <v>73</v>
      </c>
      <c r="D77" s="53">
        <v>8760</v>
      </c>
      <c r="E77" s="53">
        <v>88</v>
      </c>
      <c r="F77" s="49">
        <v>0</v>
      </c>
      <c r="G77" s="41">
        <v>0</v>
      </c>
      <c r="H77" s="41">
        <v>0</v>
      </c>
      <c r="I77" s="85">
        <f t="shared" si="0"/>
        <v>-1</v>
      </c>
    </row>
    <row r="78" spans="1:9" ht="16.5" customHeight="1" x14ac:dyDescent="0.2">
      <c r="A78" s="74" t="s">
        <v>110</v>
      </c>
      <c r="B78" s="74" t="s">
        <v>82</v>
      </c>
      <c r="C78" s="53">
        <v>20</v>
      </c>
      <c r="D78" s="53">
        <v>2400</v>
      </c>
      <c r="E78" s="53">
        <v>24</v>
      </c>
      <c r="F78" s="49">
        <v>0</v>
      </c>
      <c r="G78" s="41">
        <v>0</v>
      </c>
      <c r="H78" s="41">
        <v>0</v>
      </c>
      <c r="I78" s="85">
        <f t="shared" si="0"/>
        <v>-1</v>
      </c>
    </row>
    <row r="79" spans="1:9" ht="16.5" customHeight="1" x14ac:dyDescent="0.2">
      <c r="A79" s="74" t="s">
        <v>110</v>
      </c>
      <c r="B79" s="74" t="s">
        <v>83</v>
      </c>
      <c r="C79" s="53">
        <v>282</v>
      </c>
      <c r="D79" s="53">
        <v>35960</v>
      </c>
      <c r="E79" s="53">
        <v>333</v>
      </c>
      <c r="F79" s="49">
        <v>212</v>
      </c>
      <c r="G79" s="41">
        <v>25141</v>
      </c>
      <c r="H79" s="41">
        <v>231</v>
      </c>
      <c r="I79" s="85">
        <f t="shared" si="0"/>
        <v>-0.30630630630630629</v>
      </c>
    </row>
    <row r="80" spans="1:9" ht="16.5" customHeight="1" x14ac:dyDescent="0.2">
      <c r="A80" s="74" t="s">
        <v>110</v>
      </c>
      <c r="B80" s="74" t="s">
        <v>84</v>
      </c>
      <c r="C80" s="53">
        <v>33962</v>
      </c>
      <c r="D80" s="53">
        <v>2696822</v>
      </c>
      <c r="E80" s="53">
        <v>37672</v>
      </c>
      <c r="F80" s="49">
        <v>37792</v>
      </c>
      <c r="G80" s="41">
        <v>3091379</v>
      </c>
      <c r="H80" s="41">
        <v>41305</v>
      </c>
      <c r="I80" s="85">
        <f t="shared" ref="I80:I87" si="1">+(H80-E80)/E80</f>
        <v>9.6437672541940966E-2</v>
      </c>
    </row>
    <row r="81" spans="1:9" ht="16.5" customHeight="1" x14ac:dyDescent="0.2">
      <c r="A81" s="74" t="s">
        <v>110</v>
      </c>
      <c r="B81" s="74" t="s">
        <v>85</v>
      </c>
      <c r="C81" s="53">
        <v>1202</v>
      </c>
      <c r="D81" s="53">
        <v>132727</v>
      </c>
      <c r="E81" s="53">
        <v>1195</v>
      </c>
      <c r="F81" s="49">
        <v>680</v>
      </c>
      <c r="G81" s="41">
        <v>76356</v>
      </c>
      <c r="H81" s="41">
        <v>684</v>
      </c>
      <c r="I81" s="85">
        <f t="shared" si="1"/>
        <v>-0.42761506276150629</v>
      </c>
    </row>
    <row r="82" spans="1:9" ht="16.5" customHeight="1" x14ac:dyDescent="0.2">
      <c r="A82" s="74" t="s">
        <v>164</v>
      </c>
      <c r="B82" s="74" t="s">
        <v>84</v>
      </c>
      <c r="C82" s="53">
        <v>0</v>
      </c>
      <c r="D82" s="53">
        <v>0</v>
      </c>
      <c r="E82" s="53">
        <v>0</v>
      </c>
      <c r="F82" s="49">
        <v>21</v>
      </c>
      <c r="G82" s="41">
        <v>1323</v>
      </c>
      <c r="H82" s="41">
        <v>27</v>
      </c>
      <c r="I82" s="85" t="s">
        <v>76</v>
      </c>
    </row>
    <row r="83" spans="1:9" ht="16.5" customHeight="1" x14ac:dyDescent="0.2">
      <c r="A83" s="74" t="s">
        <v>182</v>
      </c>
      <c r="B83" s="74" t="s">
        <v>80</v>
      </c>
      <c r="C83" s="53">
        <v>21</v>
      </c>
      <c r="D83" s="53">
        <v>1176</v>
      </c>
      <c r="E83" s="53">
        <v>22</v>
      </c>
      <c r="F83" s="49">
        <v>0</v>
      </c>
      <c r="G83" s="41">
        <v>0</v>
      </c>
      <c r="H83" s="41">
        <v>0</v>
      </c>
      <c r="I83" s="85">
        <f t="shared" si="1"/>
        <v>-1</v>
      </c>
    </row>
    <row r="84" spans="1:9" ht="16.5" customHeight="1" x14ac:dyDescent="0.2">
      <c r="A84" s="74" t="s">
        <v>111</v>
      </c>
      <c r="B84" s="74" t="s">
        <v>80</v>
      </c>
      <c r="C84" s="53">
        <v>82</v>
      </c>
      <c r="D84" s="53">
        <v>5152</v>
      </c>
      <c r="E84" s="53">
        <v>81</v>
      </c>
      <c r="F84" s="49">
        <v>62</v>
      </c>
      <c r="G84" s="41">
        <v>3752</v>
      </c>
      <c r="H84" s="41">
        <v>66</v>
      </c>
      <c r="I84" s="85">
        <f t="shared" si="1"/>
        <v>-0.18518518518518517</v>
      </c>
    </row>
    <row r="85" spans="1:9" ht="16.5" customHeight="1" x14ac:dyDescent="0.2">
      <c r="A85" s="74" t="s">
        <v>111</v>
      </c>
      <c r="B85" s="74" t="s">
        <v>84</v>
      </c>
      <c r="C85" s="53">
        <v>181</v>
      </c>
      <c r="D85" s="53">
        <v>17805</v>
      </c>
      <c r="E85" s="53">
        <v>161</v>
      </c>
      <c r="F85" s="49">
        <v>202</v>
      </c>
      <c r="G85" s="41">
        <v>20010</v>
      </c>
      <c r="H85" s="41">
        <v>199</v>
      </c>
      <c r="I85" s="85">
        <f t="shared" si="1"/>
        <v>0.2360248447204969</v>
      </c>
    </row>
    <row r="86" spans="1:9" ht="16.5" customHeight="1" x14ac:dyDescent="0.2">
      <c r="A86" s="74" t="s">
        <v>112</v>
      </c>
      <c r="B86" s="74" t="s">
        <v>80</v>
      </c>
      <c r="C86" s="53">
        <v>1280</v>
      </c>
      <c r="D86" s="53">
        <v>73733</v>
      </c>
      <c r="E86" s="53">
        <v>1282</v>
      </c>
      <c r="F86" s="49">
        <v>330</v>
      </c>
      <c r="G86" s="41">
        <v>19240</v>
      </c>
      <c r="H86" s="41">
        <v>346</v>
      </c>
      <c r="I86" s="85">
        <f t="shared" si="1"/>
        <v>-0.73010920436817472</v>
      </c>
    </row>
    <row r="87" spans="1:9" ht="16.5" customHeight="1" x14ac:dyDescent="0.2">
      <c r="A87" s="74" t="s">
        <v>112</v>
      </c>
      <c r="B87" s="74" t="s">
        <v>84</v>
      </c>
      <c r="C87" s="53">
        <v>17098</v>
      </c>
      <c r="D87" s="53">
        <v>1218565</v>
      </c>
      <c r="E87" s="53">
        <v>20972</v>
      </c>
      <c r="F87" s="49">
        <v>21933</v>
      </c>
      <c r="G87" s="41">
        <v>1499727</v>
      </c>
      <c r="H87" s="41">
        <v>26995</v>
      </c>
      <c r="I87" s="85">
        <f t="shared" si="1"/>
        <v>0.28719244707228686</v>
      </c>
    </row>
    <row r="88" spans="1:9" ht="16.5" customHeight="1" x14ac:dyDescent="0.2">
      <c r="A88" s="59" t="s">
        <v>70</v>
      </c>
      <c r="B88" s="59"/>
      <c r="C88" s="55">
        <f t="shared" ref="C88:H88" si="2">SUM(C14:C87)</f>
        <v>97884</v>
      </c>
      <c r="D88" s="55">
        <f t="shared" si="2"/>
        <v>7324579</v>
      </c>
      <c r="E88" s="56">
        <f t="shared" si="2"/>
        <v>113592</v>
      </c>
      <c r="F88" s="57">
        <f t="shared" si="2"/>
        <v>119976</v>
      </c>
      <c r="G88" s="58">
        <f t="shared" si="2"/>
        <v>9304024</v>
      </c>
      <c r="H88" s="58">
        <f t="shared" si="2"/>
        <v>140043</v>
      </c>
      <c r="I88" s="86">
        <f>+(H88-E88)/E88</f>
        <v>0.23285970843017115</v>
      </c>
    </row>
    <row r="89" spans="1:9" s="28" customFormat="1" ht="16.5" customHeight="1" x14ac:dyDescent="0.2">
      <c r="A89" s="30"/>
      <c r="B89" s="30"/>
      <c r="C89" s="30"/>
      <c r="D89" s="30"/>
      <c r="E89" s="30"/>
      <c r="F89" s="30"/>
      <c r="G89" s="95" t="s">
        <v>86</v>
      </c>
      <c r="H89" s="95"/>
      <c r="I89" s="51">
        <f>+(F88-C88)/C88</f>
        <v>0.22569572146622532</v>
      </c>
    </row>
  </sheetData>
  <mergeCells count="3">
    <mergeCell ref="G89:H89"/>
    <mergeCell ref="A9:I9"/>
    <mergeCell ref="F10:I10"/>
  </mergeCells>
  <phoneticPr fontId="0" type="noConversion"/>
  <pageMargins left="0.7" right="0.7" top="0.75" bottom="0.75" header="0.3" footer="0.3"/>
  <pageSetup paperSize="9" scale="84" fitToHeight="0" orientation="portrait" horizontalDpi="300" verticalDpi="300" r:id="rId1"/>
  <headerFooter alignWithMargins="0"/>
  <ignoredErrors>
    <ignoredError sqref="I14 I18:I82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dcterms:created xsi:type="dcterms:W3CDTF">2000-02-12T15:57:40Z</dcterms:created>
  <dcterms:modified xsi:type="dcterms:W3CDTF">2024-05-31T23:33:29Z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