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drawings/drawing6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5/250831/datos/"/>
    </mc:Choice>
  </mc:AlternateContent>
  <xr:revisionPtr revIDLastSave="4347" documentId="8_{47016CA1-E1E5-4D54-9335-8F3921172825}" xr6:coauthVersionLast="47" xr6:coauthVersionMax="47" xr10:uidLastSave="{6D6DF82F-9A2E-4EA3-85A7-CC3B78ACD98E}"/>
  <bookViews>
    <workbookView xWindow="-120" yWindow="-120" windowWidth="29040" windowHeight="16440" tabRatio="849" xr2:uid="{00000000-000D-0000-FFFF-FFFF00000000}"/>
  </bookViews>
  <sheets>
    <sheet name="Principal" sheetId="4" r:id="rId1"/>
    <sheet name="buques" sheetId="1" r:id="rId2"/>
    <sheet name="ag, marítimos" sheetId="9" r:id="rId3"/>
    <sheet name="exportadores" sheetId="3" r:id="rId4"/>
    <sheet name="manzanas &amp; peras" sheetId="10" r:id="rId5"/>
    <sheet name="especies &amp; destinos" sheetId="8" r:id="rId6"/>
    <sheet name="especies x destinos" sheetId="11" r:id="rId7"/>
  </sheets>
  <definedNames>
    <definedName name="_xlnm._FilterDatabase" localSheetId="6" hidden="1">'especies x destinos'!$A$13:$I$80</definedName>
    <definedName name="_xlnm._FilterDatabase" localSheetId="3" hidden="1">exportadores!$B$12:$G$12</definedName>
    <definedName name="_xlnm.Print_Titles" localSheetId="1">buques!$1:$12</definedName>
    <definedName name="_xlnm.Print_Titles" localSheetId="5">'especies &amp; destinos'!$30:$31</definedName>
    <definedName name="_xlnm.Print_Titles" localSheetId="6">'especies x destinos'!$1:$13</definedName>
    <definedName name="_xlnm.Print_Titles" localSheetId="3">exportadores!$1:$12</definedName>
    <definedName name="_xlnm.Print_Titles" localSheetId="4">'manzanas &amp; peras'!$1:$12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9" i="11" l="1"/>
  <c r="I78" i="11"/>
  <c r="I77" i="11"/>
  <c r="I76" i="11"/>
  <c r="I75" i="11"/>
  <c r="I74" i="11"/>
  <c r="I73" i="11"/>
  <c r="I72" i="11"/>
  <c r="I71" i="11"/>
  <c r="I70" i="11"/>
  <c r="I69" i="11"/>
  <c r="I67" i="11"/>
  <c r="I66" i="11"/>
  <c r="I65" i="11"/>
  <c r="I64" i="11"/>
  <c r="I63" i="11"/>
  <c r="I62" i="11"/>
  <c r="I61" i="11"/>
  <c r="I60" i="11"/>
  <c r="I59" i="11"/>
  <c r="I58" i="11"/>
  <c r="I57" i="11"/>
  <c r="I56" i="11"/>
  <c r="I55" i="11"/>
  <c r="I54" i="11"/>
  <c r="I53" i="11"/>
  <c r="I52" i="11"/>
  <c r="I51" i="11"/>
  <c r="I49" i="11"/>
  <c r="I48" i="11"/>
  <c r="I44" i="11"/>
  <c r="I43" i="11"/>
  <c r="I41" i="11"/>
  <c r="I40" i="11"/>
  <c r="I39" i="11"/>
  <c r="I38" i="11"/>
  <c r="I37" i="11"/>
  <c r="I36" i="11"/>
  <c r="I35" i="11"/>
  <c r="I34" i="11"/>
  <c r="I33" i="11"/>
  <c r="I32" i="11"/>
  <c r="I31" i="11"/>
  <c r="I30" i="11"/>
  <c r="I29" i="11"/>
  <c r="I28" i="11"/>
  <c r="I27" i="11"/>
  <c r="I26" i="11"/>
  <c r="I25" i="11"/>
  <c r="I24" i="11"/>
  <c r="I22" i="11"/>
  <c r="I21" i="11"/>
  <c r="I20" i="11"/>
  <c r="I19" i="11"/>
  <c r="I18" i="11"/>
  <c r="I17" i="11"/>
  <c r="H24" i="8"/>
  <c r="F18" i="10" l="1"/>
  <c r="F17" i="10"/>
  <c r="F80" i="3"/>
  <c r="F79" i="3"/>
  <c r="F78" i="3"/>
  <c r="F32" i="1"/>
  <c r="E32" i="1"/>
  <c r="D32" i="1"/>
  <c r="I16" i="11"/>
  <c r="H62" i="8"/>
  <c r="H61" i="8"/>
  <c r="H60" i="8"/>
  <c r="H59" i="8"/>
  <c r="H58" i="8"/>
  <c r="H57" i="8"/>
  <c r="H56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C49" i="10" l="1"/>
  <c r="D49" i="10"/>
  <c r="E49" i="10"/>
  <c r="F47" i="10" s="1"/>
  <c r="C81" i="3"/>
  <c r="D81" i="3"/>
  <c r="E81" i="3"/>
  <c r="F75" i="3" s="1"/>
  <c r="F76" i="3" l="1"/>
  <c r="H33" i="8"/>
  <c r="H20" i="8"/>
  <c r="H19" i="8"/>
  <c r="H15" i="8"/>
  <c r="H25" i="8" l="1"/>
  <c r="H80" i="11"/>
  <c r="G80" i="11"/>
  <c r="F80" i="11"/>
  <c r="E80" i="11"/>
  <c r="D80" i="11"/>
  <c r="C80" i="11"/>
  <c r="I14" i="11"/>
  <c r="H14" i="8"/>
  <c r="E27" i="8"/>
  <c r="E63" i="8"/>
  <c r="G63" i="8"/>
  <c r="F63" i="8"/>
  <c r="D63" i="8"/>
  <c r="C63" i="8"/>
  <c r="B63" i="8"/>
  <c r="H32" i="8"/>
  <c r="G27" i="8"/>
  <c r="F27" i="8"/>
  <c r="D27" i="8"/>
  <c r="C27" i="8"/>
  <c r="B27" i="8"/>
  <c r="H16" i="8"/>
  <c r="F67" i="3" l="1"/>
  <c r="F63" i="3"/>
  <c r="F66" i="3"/>
  <c r="F62" i="3"/>
  <c r="F64" i="3"/>
  <c r="F65" i="3"/>
  <c r="H27" i="8"/>
  <c r="H18" i="8" l="1"/>
  <c r="H22" i="8"/>
  <c r="H23" i="8"/>
  <c r="H26" i="8"/>
  <c r="F39" i="10" l="1"/>
  <c r="F45" i="10"/>
  <c r="F41" i="10"/>
  <c r="F44" i="10"/>
  <c r="F43" i="10"/>
  <c r="F42" i="10"/>
  <c r="F22" i="10"/>
  <c r="F34" i="10"/>
  <c r="F13" i="10"/>
  <c r="F23" i="10"/>
  <c r="F27" i="10"/>
  <c r="F35" i="10"/>
  <c r="F14" i="10"/>
  <c r="F20" i="10"/>
  <c r="F24" i="10"/>
  <c r="F28" i="10"/>
  <c r="F32" i="10"/>
  <c r="F36" i="10"/>
  <c r="F40" i="10"/>
  <c r="F15" i="10"/>
  <c r="F21" i="10"/>
  <c r="F25" i="10"/>
  <c r="F29" i="10"/>
  <c r="F33" i="10"/>
  <c r="F37" i="10"/>
  <c r="F46" i="10"/>
  <c r="F16" i="10"/>
  <c r="F26" i="10"/>
  <c r="F30" i="10"/>
  <c r="F38" i="10"/>
  <c r="F48" i="10"/>
  <c r="F19" i="10"/>
  <c r="F31" i="10"/>
  <c r="F33" i="3"/>
  <c r="F29" i="3"/>
  <c r="F25" i="3"/>
  <c r="F21" i="3"/>
  <c r="F17" i="3"/>
  <c r="F28" i="3"/>
  <c r="F24" i="3"/>
  <c r="F20" i="3"/>
  <c r="F16" i="3"/>
  <c r="F31" i="3"/>
  <c r="F27" i="3"/>
  <c r="F23" i="3"/>
  <c r="F19" i="3"/>
  <c r="F15" i="3"/>
  <c r="F34" i="3"/>
  <c r="F30" i="3"/>
  <c r="F26" i="3"/>
  <c r="F22" i="3"/>
  <c r="F18" i="3"/>
  <c r="F14" i="3"/>
  <c r="F32" i="3"/>
  <c r="F38" i="3"/>
  <c r="F42" i="3"/>
  <c r="F54" i="3"/>
  <c r="F58" i="3"/>
  <c r="F46" i="3"/>
  <c r="F13" i="3"/>
  <c r="F50" i="3"/>
  <c r="F70" i="3"/>
  <c r="F74" i="3"/>
  <c r="F35" i="3"/>
  <c r="F39" i="3"/>
  <c r="F43" i="3"/>
  <c r="F47" i="3"/>
  <c r="F51" i="3"/>
  <c r="F55" i="3"/>
  <c r="F59" i="3"/>
  <c r="F71" i="3"/>
  <c r="F77" i="3"/>
  <c r="F36" i="3"/>
  <c r="F40" i="3"/>
  <c r="F44" i="3"/>
  <c r="F48" i="3"/>
  <c r="F52" i="3"/>
  <c r="F56" i="3"/>
  <c r="F60" i="3"/>
  <c r="F68" i="3"/>
  <c r="F72" i="3"/>
  <c r="F37" i="3"/>
  <c r="F41" i="3"/>
  <c r="F45" i="3"/>
  <c r="F49" i="3"/>
  <c r="F53" i="3"/>
  <c r="F57" i="3"/>
  <c r="F61" i="3"/>
  <c r="F69" i="3"/>
  <c r="F73" i="3"/>
  <c r="F10" i="1"/>
  <c r="F49" i="10" l="1"/>
  <c r="F81" i="3"/>
  <c r="F10" i="8"/>
  <c r="F10" i="11"/>
  <c r="E16" i="9"/>
  <c r="F14" i="9" s="1"/>
  <c r="D16" i="9"/>
  <c r="C16" i="9"/>
  <c r="F10" i="9"/>
  <c r="F10" i="3"/>
  <c r="E10" i="10"/>
  <c r="F16" i="9" l="1"/>
  <c r="F13" i="9"/>
  <c r="F15" i="9"/>
  <c r="H64" i="8"/>
  <c r="H63" i="8"/>
  <c r="H28" i="8"/>
  <c r="I80" i="11" l="1"/>
  <c r="I81" i="11"/>
</calcChain>
</file>

<file path=xl/sharedStrings.xml><?xml version="1.0" encoding="utf-8"?>
<sst xmlns="http://schemas.openxmlformats.org/spreadsheetml/2006/main" count="375" uniqueCount="170">
  <si>
    <t>Datos Estadísticos de embarques</t>
  </si>
  <si>
    <t>N°</t>
  </si>
  <si>
    <t>BUQUE</t>
  </si>
  <si>
    <t>FECHA</t>
  </si>
  <si>
    <t>PALLETS</t>
  </si>
  <si>
    <t>BULTOS</t>
  </si>
  <si>
    <t>TONELADAS</t>
  </si>
  <si>
    <t>Totales</t>
  </si>
  <si>
    <t>AGENTE</t>
  </si>
  <si>
    <t>% Distr.</t>
  </si>
  <si>
    <t>EXPORTADOR</t>
  </si>
  <si>
    <t>TOTALES</t>
  </si>
  <si>
    <t>ESPECIE</t>
  </si>
  <si>
    <t>% Var</t>
  </si>
  <si>
    <t>---%</t>
  </si>
  <si>
    <t>Variación en pallets:</t>
  </si>
  <si>
    <t>DESTINO</t>
  </si>
  <si>
    <t>% Variación</t>
  </si>
  <si>
    <t>PALL</t>
  </si>
  <si>
    <t>TONS</t>
  </si>
  <si>
    <t>BULT</t>
  </si>
  <si>
    <t>TEMPORADA 2025</t>
  </si>
  <si>
    <t>BUQUES | 2025</t>
  </si>
  <si>
    <t>AGENTES MARITIMOS | 2025</t>
  </si>
  <si>
    <t>EXPORTADORES | 2025</t>
  </si>
  <si>
    <t>EXPORTADORES - MANZANAS &amp; PERAS | 2025</t>
  </si>
  <si>
    <r>
      <t xml:space="preserve">COMPARATIVOS - ESPECIES &amp;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 </t>
    </r>
  </si>
  <si>
    <r>
      <t xml:space="preserve">COMPARATIVO - ESPECIES POR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</t>
    </r>
  </si>
  <si>
    <t xml:space="preserve">WILD COSMOS         </t>
  </si>
  <si>
    <t xml:space="preserve">BALTIC HEATHER      </t>
  </si>
  <si>
    <t xml:space="preserve">AS SAMANTA W507     </t>
  </si>
  <si>
    <t>AG MARTIN SHIPP &amp; CO</t>
  </si>
  <si>
    <t xml:space="preserve">MAERKS ARGENTINA SA </t>
  </si>
  <si>
    <t>PAT. FRUITS TRADE SA</t>
  </si>
  <si>
    <t xml:space="preserve">PAI S.A.            </t>
  </si>
  <si>
    <t xml:space="preserve">MOÑO AZUL S.A.      </t>
  </si>
  <si>
    <t xml:space="preserve">DON CLEMENTE SRL    </t>
  </si>
  <si>
    <t xml:space="preserve">TRES ASES S.A.      </t>
  </si>
  <si>
    <t xml:space="preserve">GLOBAL FRESH        </t>
  </si>
  <si>
    <t xml:space="preserve">KLEPPE S.A.         </t>
  </si>
  <si>
    <t xml:space="preserve">STD FRUIT ARG. S.A. </t>
  </si>
  <si>
    <t xml:space="preserve">EMELKA S.A.         </t>
  </si>
  <si>
    <t xml:space="preserve">FRUIT WORLD SA      </t>
  </si>
  <si>
    <t xml:space="preserve">BOSCHI HNOS S.A.    </t>
  </si>
  <si>
    <t xml:space="preserve">EFGARISTO SA        </t>
  </si>
  <si>
    <t>FRUTAS SENSACION SRL</t>
  </si>
  <si>
    <t xml:space="preserve">TREVISUR SA         </t>
  </si>
  <si>
    <t xml:space="preserve">CLASICA S.R.L.      </t>
  </si>
  <si>
    <t xml:space="preserve">BATTAGLIO ARG. SA   </t>
  </si>
  <si>
    <t xml:space="preserve">ECOFRUT SA          </t>
  </si>
  <si>
    <t xml:space="preserve">LA CONQUISTA SRL    </t>
  </si>
  <si>
    <t xml:space="preserve">TERRUÑO DE LA PATAG </t>
  </si>
  <si>
    <t xml:space="preserve">GOLDEN EXPORTSRL    </t>
  </si>
  <si>
    <t xml:space="preserve">COSTA LIMAY         </t>
  </si>
  <si>
    <t xml:space="preserve">GRECIAMAR           </t>
  </si>
  <si>
    <t xml:space="preserve">IBERCONSA           </t>
  </si>
  <si>
    <t>ORGANICOS ARGENTINOS</t>
  </si>
  <si>
    <t xml:space="preserve">ARGENCERICO         </t>
  </si>
  <si>
    <t xml:space="preserve">GU BRATH IMPORT SRL </t>
  </si>
  <si>
    <t xml:space="preserve">RUCARAY             </t>
  </si>
  <si>
    <t xml:space="preserve">CAUQUEN ARG. SA     </t>
  </si>
  <si>
    <t xml:space="preserve">RAFICO S.A          </t>
  </si>
  <si>
    <t xml:space="preserve">MY FAMILY S.A.S.    </t>
  </si>
  <si>
    <t xml:space="preserve">LO GARCES           </t>
  </si>
  <si>
    <t xml:space="preserve">COPEFRUT            </t>
  </si>
  <si>
    <t xml:space="preserve">FRESH AND GOOD SPA  </t>
  </si>
  <si>
    <t xml:space="preserve">VERFRUT             </t>
  </si>
  <si>
    <t xml:space="preserve">ALTAMARE            </t>
  </si>
  <si>
    <t xml:space="preserve">MI VIEJO SA         </t>
  </si>
  <si>
    <t xml:space="preserve">PRIZE               </t>
  </si>
  <si>
    <t xml:space="preserve">GREENVIC            </t>
  </si>
  <si>
    <t xml:space="preserve">SANCHEZ AMEZCUA SA  </t>
  </si>
  <si>
    <t xml:space="preserve">CIRUELA             </t>
  </si>
  <si>
    <t xml:space="preserve">LANGOSTINO          </t>
  </si>
  <si>
    <t xml:space="preserve">MANZANA             </t>
  </si>
  <si>
    <t xml:space="preserve">NECTARIN            </t>
  </si>
  <si>
    <t xml:space="preserve">PERA                </t>
  </si>
  <si>
    <t xml:space="preserve">UVA                 </t>
  </si>
  <si>
    <t>CARNE</t>
  </si>
  <si>
    <t xml:space="preserve">ALEMANIA            </t>
  </si>
  <si>
    <t xml:space="preserve">CANADA              </t>
  </si>
  <si>
    <t xml:space="preserve">EGIPTO              </t>
  </si>
  <si>
    <t xml:space="preserve">EMIRATOS ARABES     </t>
  </si>
  <si>
    <t xml:space="preserve">ESPAÑA              </t>
  </si>
  <si>
    <t xml:space="preserve">FRANCIA             </t>
  </si>
  <si>
    <t xml:space="preserve">GRECIA              </t>
  </si>
  <si>
    <t xml:space="preserve">HOLANDA             </t>
  </si>
  <si>
    <t xml:space="preserve">INDIA               </t>
  </si>
  <si>
    <t xml:space="preserve">INGLATERRA          </t>
  </si>
  <si>
    <t xml:space="preserve">IRLANDA             </t>
  </si>
  <si>
    <t xml:space="preserve">ISRAEL              </t>
  </si>
  <si>
    <t xml:space="preserve">ITALIA              </t>
  </si>
  <si>
    <t xml:space="preserve">MALTA               </t>
  </si>
  <si>
    <t xml:space="preserve">MARRUECOS           </t>
  </si>
  <si>
    <t xml:space="preserve">NORUEGA             </t>
  </si>
  <si>
    <t xml:space="preserve">PORTUGAL            </t>
  </si>
  <si>
    <t xml:space="preserve">RUSIA               </t>
  </si>
  <si>
    <t xml:space="preserve">SUECIA              </t>
  </si>
  <si>
    <t xml:space="preserve">U.S.A.              </t>
  </si>
  <si>
    <t>BRASIL</t>
  </si>
  <si>
    <t xml:space="preserve">ALBANIA             </t>
  </si>
  <si>
    <t xml:space="preserve">BRASIL              </t>
  </si>
  <si>
    <t xml:space="preserve">FRIO STAR           </t>
  </si>
  <si>
    <t xml:space="preserve">AS SILJE v510       </t>
  </si>
  <si>
    <t xml:space="preserve">CMA CGM PLATON      </t>
  </si>
  <si>
    <t xml:space="preserve">BALTIC HOLLYHOCK    </t>
  </si>
  <si>
    <t xml:space="preserve">AS SILJE v512       </t>
  </si>
  <si>
    <t xml:space="preserve">BALTIC PATRIOT      </t>
  </si>
  <si>
    <t xml:space="preserve">CMA CGM ARG. S.A    </t>
  </si>
  <si>
    <t xml:space="preserve">UNIFRUTTI S.A.      </t>
  </si>
  <si>
    <t xml:space="preserve">SUMMERLAND          </t>
  </si>
  <si>
    <t xml:space="preserve">SUR ANDINO ARG      </t>
  </si>
  <si>
    <t xml:space="preserve">GIARDINA HNOS S.A.  </t>
  </si>
  <si>
    <t xml:space="preserve">AGROSAN             </t>
  </si>
  <si>
    <t xml:space="preserve">EXPORTADORA ZETA    </t>
  </si>
  <si>
    <t xml:space="preserve">TERRAFRUIT          </t>
  </si>
  <si>
    <t xml:space="preserve">LA ESCALERONA SA    </t>
  </si>
  <si>
    <t xml:space="preserve">CABO VIRGENES       </t>
  </si>
  <si>
    <t xml:space="preserve">AGROFRUTA SA        </t>
  </si>
  <si>
    <t xml:space="preserve">MONTE ALTO          </t>
  </si>
  <si>
    <t xml:space="preserve">COMER. TOCORNAL     </t>
  </si>
  <si>
    <t xml:space="preserve">TOCORNAL            </t>
  </si>
  <si>
    <t xml:space="preserve">NEWSAN SA           </t>
  </si>
  <si>
    <t xml:space="preserve">PARANA BASIN        </t>
  </si>
  <si>
    <t>SOUTHERN C. F.  S.A.</t>
  </si>
  <si>
    <t xml:space="preserve">COMERC GREENVIC SA  </t>
  </si>
  <si>
    <t xml:space="preserve">EXSER               </t>
  </si>
  <si>
    <t>TOTAL FRUIT COMERC S</t>
  </si>
  <si>
    <t xml:space="preserve">DINIMAX S.R.L.      </t>
  </si>
  <si>
    <t>KIWI</t>
  </si>
  <si>
    <t>ZAPALLO</t>
  </si>
  <si>
    <t>ARABIA</t>
  </si>
  <si>
    <t xml:space="preserve">LITUANIA            </t>
  </si>
  <si>
    <t xml:space="preserve">QATAR               </t>
  </si>
  <si>
    <t>CEBOLLA</t>
  </si>
  <si>
    <t>LIMON</t>
  </si>
  <si>
    <t>ALBANIA</t>
  </si>
  <si>
    <t>FINLANDIA</t>
  </si>
  <si>
    <t>LIBIA</t>
  </si>
  <si>
    <t xml:space="preserve">ARABIA              </t>
  </si>
  <si>
    <t xml:space="preserve">KIWI                </t>
  </si>
  <si>
    <t xml:space="preserve">AS SILJE v514       </t>
  </si>
  <si>
    <t xml:space="preserve">STAR CARE           </t>
  </si>
  <si>
    <t xml:space="preserve">AS SILJE v516       </t>
  </si>
  <si>
    <t xml:space="preserve">CS PRIDE            </t>
  </si>
  <si>
    <t xml:space="preserve">AGRO ALIMENTAR SA   </t>
  </si>
  <si>
    <t xml:space="preserve">CMX-AG TERESITA     </t>
  </si>
  <si>
    <t xml:space="preserve">ARGENOVA            </t>
  </si>
  <si>
    <t xml:space="preserve">ACHERNAR SAS        </t>
  </si>
  <si>
    <t xml:space="preserve">TRIO FRUT           </t>
  </si>
  <si>
    <t xml:space="preserve">MEMBRILLO           </t>
  </si>
  <si>
    <t xml:space="preserve">KUWAIT              </t>
  </si>
  <si>
    <t xml:space="preserve">SENEGAL             </t>
  </si>
  <si>
    <t xml:space="preserve">CEBOLLA             </t>
  </si>
  <si>
    <t>KUWAIT</t>
  </si>
  <si>
    <t>SENEGAL</t>
  </si>
  <si>
    <t xml:space="preserve">AS SILJE v518       </t>
  </si>
  <si>
    <t xml:space="preserve">BALTIC ERICA        </t>
  </si>
  <si>
    <t xml:space="preserve">AS SILJE v520       </t>
  </si>
  <si>
    <t xml:space="preserve">WILD COSMOS 2v      </t>
  </si>
  <si>
    <t xml:space="preserve">GRUPO EL TREBOL SRL </t>
  </si>
  <si>
    <t xml:space="preserve">ARGESA SA           </t>
  </si>
  <si>
    <t xml:space="preserve">BELGICA             </t>
  </si>
  <si>
    <t>RUMANIA</t>
  </si>
  <si>
    <t xml:space="preserve">BALTIC WINTER       </t>
  </si>
  <si>
    <t xml:space="preserve">BALTIC HOLLYHOCK 2v </t>
  </si>
  <si>
    <t xml:space="preserve">TREBOL 44 SAS       </t>
  </si>
  <si>
    <t>PATALANO E Hijos SRL</t>
  </si>
  <si>
    <t>PURE DE PERA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</si>
  <si>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31/08/2025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</si>
</sst>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d/mm/yyyy"/>
    <numFmt numFmtId="166" formatCode="_ * #,##0_ ;_ * \-#,##0_ ;_ * \-??_ ;_ @_ "/>
    <numFmt numFmtId="167" formatCode="0\ %"/>
    <numFmt numFmtId="168" formatCode="0.00\ %"/>
    <numFmt numFmtId="169" formatCode="_(* #,##0.00_);_(* \(#,##0.00\);_(* \-??_);_(@_)"/>
    <numFmt numFmtId="170" formatCode="_(* #,##0_);_(* \(#,##0\);_(* \-??_);_(@_)"/>
  </numFmts>
  <fonts count="4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18"/>
      <name val="Arial"/>
      <family val="2"/>
    </font>
    <font>
      <sz val="8"/>
      <color indexed="18"/>
      <name val="Arial"/>
      <family val="2"/>
    </font>
    <font>
      <b/>
      <sz val="10"/>
      <color indexed="18"/>
      <name val="Consolas"/>
      <family val="3"/>
    </font>
    <font>
      <b/>
      <sz val="12"/>
      <name val="Consolas"/>
      <family val="3"/>
    </font>
    <font>
      <b/>
      <sz val="12"/>
      <color theme="1" tint="0.34998626667073579"/>
      <name val="Consolas"/>
      <family val="3"/>
    </font>
    <font>
      <sz val="10"/>
      <color indexed="18"/>
      <name val="Consolas"/>
      <family val="3"/>
    </font>
    <font>
      <b/>
      <sz val="8"/>
      <color indexed="18"/>
      <name val="Consolas"/>
      <family val="3"/>
    </font>
    <font>
      <b/>
      <sz val="8"/>
      <name val="Consolas"/>
      <family val="3"/>
      <charset val="1"/>
    </font>
    <font>
      <sz val="10"/>
      <name val="Arial"/>
      <family val="2"/>
      <charset val="1"/>
    </font>
    <font>
      <sz val="8"/>
      <name val="Consolas"/>
      <family val="3"/>
    </font>
    <font>
      <sz val="11"/>
      <color rgb="FF333399"/>
      <name val="Consolas"/>
      <family val="3"/>
    </font>
    <font>
      <sz val="11"/>
      <color indexed="18"/>
      <name val="Consolas"/>
      <family val="3"/>
    </font>
    <font>
      <sz val="8"/>
      <color indexed="18"/>
      <name val="Consolas"/>
      <family val="3"/>
    </font>
    <font>
      <sz val="9"/>
      <name val="Arial"/>
      <family val="2"/>
    </font>
    <font>
      <b/>
      <sz val="12"/>
      <color theme="1" tint="0.249977111117893"/>
      <name val="Consolas"/>
      <family val="3"/>
      <charset val="1"/>
    </font>
    <font>
      <sz val="12"/>
      <color theme="1" tint="0.34998626667073579"/>
      <name val="Consolas"/>
      <family val="3"/>
    </font>
    <font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  <charset val="1"/>
    </font>
    <font>
      <b/>
      <sz val="9"/>
      <color theme="2" tint="-0.89999084444715716"/>
      <name val="Consolas"/>
      <family val="3"/>
      <charset val="1"/>
    </font>
    <font>
      <sz val="10"/>
      <color theme="2" tint="-0.89999084444715716"/>
      <name val="Arial"/>
      <family val="2"/>
    </font>
    <font>
      <b/>
      <sz val="11"/>
      <color theme="2" tint="-0.89999084444715716"/>
      <name val="Consolas"/>
      <family val="3"/>
    </font>
    <font>
      <sz val="10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sz val="9"/>
      <color theme="2" tint="-0.89999084444715716"/>
      <name val="Arial"/>
      <family val="2"/>
    </font>
    <font>
      <b/>
      <sz val="20"/>
      <color theme="2" tint="-0.89999084444715716"/>
      <name val="Consolas"/>
      <family val="3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b/>
      <sz val="9"/>
      <color rgb="FFD9D9D9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theme="2" tint="-0.89999084444715716"/>
      <name val="Arial"/>
      <family val="2"/>
    </font>
    <font>
      <sz val="9"/>
      <color theme="2" tint="-0.89999084444715716"/>
      <name val="Consolas"/>
      <family val="3"/>
      <charset val="1"/>
    </font>
    <font>
      <b/>
      <sz val="9"/>
      <color theme="0"/>
      <name val="Consolas"/>
      <family val="3"/>
    </font>
    <font>
      <b/>
      <sz val="10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b/>
      <sz val="9"/>
      <color theme="0"/>
      <name val="Consolas"/>
      <family val="3"/>
      <charset val="1"/>
    </font>
    <font>
      <b/>
      <sz val="9"/>
      <color rgb="FF262626"/>
      <name val="Consolas"/>
      <family val="3"/>
    </font>
    <font>
      <b/>
      <sz val="9"/>
      <color theme="2" tint="-0.89999084444715716"/>
      <name val="Consolas"/>
      <family val="3"/>
    </font>
    <font>
      <b/>
      <sz val="11"/>
      <color theme="0"/>
      <name val="Consolas"/>
      <family val="3"/>
      <charset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1F497D"/>
      </patternFill>
    </fill>
    <fill>
      <patternFill patternType="solid">
        <fgColor theme="4" tint="-0.249977111117893"/>
        <bgColor rgb="FF9999FF"/>
      </patternFill>
    </fill>
    <fill>
      <patternFill patternType="solid">
        <fgColor theme="4" tint="-0.249977111117893"/>
        <bgColor rgb="FF33CCCC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rgb="FF3A3935"/>
      </left>
      <right/>
      <top/>
      <bottom style="thin">
        <color rgb="FF3A3935"/>
      </bottom>
      <diagonal/>
    </border>
    <border>
      <left/>
      <right style="thin">
        <color rgb="FF3A3935"/>
      </right>
      <top/>
      <bottom style="thin">
        <color rgb="FF3A3935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rgb="FF3A3935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2" fillId="0" borderId="0" applyBorder="0" applyProtection="0"/>
    <xf numFmtId="169" fontId="12" fillId="0" borderId="0" applyBorder="0" applyProtection="0"/>
  </cellStyleXfs>
  <cellXfs count="100">
    <xf numFmtId="0" fontId="0" fillId="0" borderId="0" xfId="0"/>
    <xf numFmtId="3" fontId="3" fillId="0" borderId="0" xfId="0" applyNumberFormat="1" applyFont="1"/>
    <xf numFmtId="0" fontId="3" fillId="0" borderId="0" xfId="0" applyFont="1"/>
    <xf numFmtId="0" fontId="2" fillId="0" borderId="0" xfId="0" applyFont="1"/>
    <xf numFmtId="0" fontId="0" fillId="2" borderId="0" xfId="0" applyFill="1"/>
    <xf numFmtId="0" fontId="4" fillId="0" borderId="0" xfId="0" applyFont="1"/>
    <xf numFmtId="3" fontId="5" fillId="0" borderId="0" xfId="0" applyNumberFormat="1" applyFont="1"/>
    <xf numFmtId="1" fontId="0" fillId="0" borderId="0" xfId="0" applyNumberFormat="1"/>
    <xf numFmtId="3" fontId="0" fillId="0" borderId="0" xfId="0" applyNumberFormat="1"/>
    <xf numFmtId="1" fontId="5" fillId="0" borderId="0" xfId="0" applyNumberFormat="1" applyFont="1"/>
    <xf numFmtId="165" fontId="5" fillId="0" borderId="0" xfId="0" applyNumberFormat="1" applyFont="1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14" fontId="15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0" fillId="0" borderId="0" xfId="0" applyFont="1" applyAlignment="1">
      <alignment horizontal="right"/>
    </xf>
    <xf numFmtId="14" fontId="20" fillId="0" borderId="0" xfId="0" applyNumberFormat="1" applyFont="1" applyAlignment="1">
      <alignment horizontal="right"/>
    </xf>
    <xf numFmtId="14" fontId="20" fillId="0" borderId="0" xfId="0" applyNumberFormat="1" applyFont="1" applyAlignment="1">
      <alignment horizontal="right" vertical="center"/>
    </xf>
    <xf numFmtId="3" fontId="22" fillId="0" borderId="5" xfId="0" applyNumberFormat="1" applyFont="1" applyBorder="1" applyAlignment="1">
      <alignment vertical="center"/>
    </xf>
    <xf numFmtId="3" fontId="22" fillId="0" borderId="5" xfId="0" applyNumberFormat="1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3" fillId="0" borderId="0" xfId="0" applyFont="1"/>
    <xf numFmtId="0" fontId="29" fillId="0" borderId="0" xfId="0" applyFont="1" applyAlignment="1">
      <alignment vertical="center"/>
    </xf>
    <xf numFmtId="0" fontId="27" fillId="0" borderId="0" xfId="0" applyFont="1"/>
    <xf numFmtId="3" fontId="22" fillId="0" borderId="0" xfId="0" applyNumberFormat="1" applyFont="1" applyAlignment="1">
      <alignment horizontal="right" vertical="center"/>
    </xf>
    <xf numFmtId="0" fontId="17" fillId="0" borderId="0" xfId="0" applyFont="1"/>
    <xf numFmtId="166" fontId="33" fillId="3" borderId="5" xfId="1" applyNumberFormat="1" applyFont="1" applyFill="1" applyBorder="1" applyAlignment="1" applyProtection="1">
      <alignment vertical="center"/>
    </xf>
    <xf numFmtId="166" fontId="33" fillId="3" borderId="5" xfId="1" applyNumberFormat="1" applyFont="1" applyFill="1" applyBorder="1" applyAlignment="1" applyProtection="1">
      <alignment horizontal="right" vertical="center"/>
    </xf>
    <xf numFmtId="0" fontId="35" fillId="0" borderId="0" xfId="0" applyFont="1"/>
    <xf numFmtId="3" fontId="35" fillId="0" borderId="0" xfId="0" applyNumberFormat="1" applyFont="1"/>
    <xf numFmtId="0" fontId="29" fillId="0" borderId="0" xfId="0" applyFont="1"/>
    <xf numFmtId="3" fontId="22" fillId="0" borderId="1" xfId="0" applyNumberFormat="1" applyFont="1" applyBorder="1" applyAlignment="1">
      <alignment horizontal="left" vertical="center"/>
    </xf>
    <xf numFmtId="3" fontId="22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right" vertical="center"/>
    </xf>
    <xf numFmtId="166" fontId="32" fillId="0" borderId="0" xfId="1" applyNumberFormat="1" applyFont="1" applyFill="1" applyBorder="1" applyAlignment="1" applyProtection="1">
      <alignment vertical="center"/>
    </xf>
    <xf numFmtId="14" fontId="37" fillId="4" borderId="0" xfId="0" applyNumberFormat="1" applyFont="1" applyFill="1" applyAlignment="1">
      <alignment horizontal="right" vertical="center"/>
    </xf>
    <xf numFmtId="170" fontId="37" fillId="4" borderId="0" xfId="4" applyNumberFormat="1" applyFont="1" applyFill="1" applyBorder="1" applyAlignment="1" applyProtection="1">
      <alignment horizontal="right" vertical="center"/>
    </xf>
    <xf numFmtId="170" fontId="37" fillId="4" borderId="0" xfId="4" applyNumberFormat="1" applyFont="1" applyFill="1" applyBorder="1" applyAlignment="1" applyProtection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22" fillId="0" borderId="2" xfId="0" applyFont="1" applyBorder="1" applyAlignment="1">
      <alignment horizontal="right" vertical="center"/>
    </xf>
    <xf numFmtId="166" fontId="32" fillId="0" borderId="4" xfId="1" applyNumberFormat="1" applyFont="1" applyFill="1" applyBorder="1" applyAlignment="1" applyProtection="1">
      <alignment vertical="center"/>
    </xf>
    <xf numFmtId="170" fontId="37" fillId="4" borderId="4" xfId="4" applyNumberFormat="1" applyFont="1" applyFill="1" applyBorder="1" applyAlignment="1" applyProtection="1">
      <alignment vertical="center"/>
    </xf>
    <xf numFmtId="168" fontId="22" fillId="0" borderId="5" xfId="0" applyNumberFormat="1" applyFont="1" applyBorder="1" applyAlignment="1">
      <alignment horizontal="right" vertical="center"/>
    </xf>
    <xf numFmtId="168" fontId="22" fillId="0" borderId="9" xfId="0" applyNumberFormat="1" applyFont="1" applyBorder="1" applyAlignment="1">
      <alignment horizontal="right" vertical="center"/>
    </xf>
    <xf numFmtId="166" fontId="40" fillId="0" borderId="0" xfId="1" applyNumberFormat="1" applyFont="1" applyFill="1" applyBorder="1" applyAlignment="1" applyProtection="1">
      <alignment vertical="center"/>
    </xf>
    <xf numFmtId="0" fontId="41" fillId="0" borderId="3" xfId="0" applyFont="1" applyBorder="1" applyAlignment="1">
      <alignment horizontal="right" vertical="center"/>
    </xf>
    <xf numFmtId="170" fontId="42" fillId="5" borderId="5" xfId="4" applyNumberFormat="1" applyFont="1" applyFill="1" applyBorder="1" applyAlignment="1" applyProtection="1">
      <alignment horizontal="left" vertical="center"/>
    </xf>
    <xf numFmtId="170" fontId="42" fillId="5" borderId="8" xfId="4" applyNumberFormat="1" applyFont="1" applyFill="1" applyBorder="1" applyAlignment="1" applyProtection="1">
      <alignment horizontal="left" vertical="center"/>
    </xf>
    <xf numFmtId="170" fontId="42" fillId="6" borderId="7" xfId="4" applyNumberFormat="1" applyFont="1" applyFill="1" applyBorder="1" applyAlignment="1" applyProtection="1">
      <alignment horizontal="left" vertical="center"/>
    </xf>
    <xf numFmtId="170" fontId="42" fillId="6" borderId="5" xfId="4" applyNumberFormat="1" applyFont="1" applyFill="1" applyBorder="1" applyAlignment="1" applyProtection="1">
      <alignment horizontal="left" vertical="center"/>
    </xf>
    <xf numFmtId="3" fontId="42" fillId="4" borderId="0" xfId="0" applyNumberFormat="1" applyFont="1" applyFill="1" applyAlignment="1">
      <alignment horizontal="right" vertical="center"/>
    </xf>
    <xf numFmtId="0" fontId="33" fillId="3" borderId="10" xfId="0" applyFont="1" applyFill="1" applyBorder="1" applyAlignment="1">
      <alignment horizontal="right" vertical="center"/>
    </xf>
    <xf numFmtId="166" fontId="33" fillId="3" borderId="10" xfId="1" applyNumberFormat="1" applyFont="1" applyFill="1" applyBorder="1" applyAlignment="1" applyProtection="1">
      <alignment vertical="center"/>
    </xf>
    <xf numFmtId="9" fontId="33" fillId="3" borderId="10" xfId="2" applyFont="1" applyFill="1" applyBorder="1" applyAlignment="1" applyProtection="1">
      <alignment vertical="center"/>
    </xf>
    <xf numFmtId="0" fontId="33" fillId="3" borderId="0" xfId="0" applyFont="1" applyFill="1" applyAlignment="1">
      <alignment horizontal="right" vertical="center"/>
    </xf>
    <xf numFmtId="166" fontId="33" fillId="3" borderId="0" xfId="1" applyNumberFormat="1" applyFont="1" applyFill="1" applyBorder="1" applyAlignment="1" applyProtection="1">
      <alignment vertical="center"/>
    </xf>
    <xf numFmtId="9" fontId="33" fillId="3" borderId="0" xfId="2" applyFont="1" applyFill="1" applyBorder="1" applyAlignment="1" applyProtection="1">
      <alignment vertical="center"/>
    </xf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14" fontId="14" fillId="0" borderId="0" xfId="0" applyNumberFormat="1" applyFont="1" applyAlignment="1">
      <alignment horizontal="right"/>
    </xf>
    <xf numFmtId="0" fontId="11" fillId="4" borderId="0" xfId="0" applyFont="1" applyFill="1" applyAlignment="1">
      <alignment horizontal="right" vertical="center"/>
    </xf>
    <xf numFmtId="168" fontId="37" fillId="4" borderId="0" xfId="2" applyNumberFormat="1" applyFont="1" applyFill="1" applyBorder="1" applyAlignment="1" applyProtection="1">
      <alignment vertical="center"/>
    </xf>
    <xf numFmtId="0" fontId="45" fillId="4" borderId="3" xfId="0" applyFont="1" applyFill="1" applyBorder="1" applyAlignment="1">
      <alignment horizontal="right" vertical="center"/>
    </xf>
    <xf numFmtId="3" fontId="44" fillId="0" borderId="0" xfId="0" applyNumberFormat="1" applyFont="1" applyAlignment="1">
      <alignment horizontal="left" vertical="center"/>
    </xf>
    <xf numFmtId="168" fontId="36" fillId="0" borderId="0" xfId="3" applyNumberFormat="1" applyFont="1" applyBorder="1" applyAlignment="1" applyProtection="1">
      <alignment horizontal="right" vertical="center"/>
    </xf>
    <xf numFmtId="0" fontId="43" fillId="0" borderId="0" xfId="0" applyFont="1" applyAlignment="1">
      <alignment vertical="center"/>
    </xf>
    <xf numFmtId="3" fontId="32" fillId="0" borderId="0" xfId="0" applyNumberFormat="1" applyFont="1" applyAlignment="1">
      <alignment vertical="center"/>
    </xf>
    <xf numFmtId="168" fontId="34" fillId="0" borderId="0" xfId="3" applyNumberFormat="1" applyFont="1" applyBorder="1" applyAlignment="1" applyProtection="1">
      <alignment vertical="center"/>
    </xf>
    <xf numFmtId="10" fontId="32" fillId="0" borderId="0" xfId="2" applyNumberFormat="1" applyFont="1" applyFill="1" applyAlignment="1">
      <alignment vertical="center"/>
    </xf>
    <xf numFmtId="0" fontId="43" fillId="0" borderId="1" xfId="0" applyFont="1" applyBorder="1" applyAlignment="1">
      <alignment vertical="center"/>
    </xf>
    <xf numFmtId="3" fontId="32" fillId="0" borderId="1" xfId="0" applyNumberFormat="1" applyFont="1" applyBorder="1" applyAlignment="1">
      <alignment vertical="center"/>
    </xf>
    <xf numFmtId="3" fontId="31" fillId="0" borderId="0" xfId="0" applyNumberFormat="1" applyFont="1" applyAlignment="1">
      <alignment horizontal="right" vertical="center"/>
    </xf>
    <xf numFmtId="3" fontId="43" fillId="0" borderId="0" xfId="0" applyNumberFormat="1" applyFont="1" applyAlignment="1">
      <alignment vertical="center"/>
    </xf>
    <xf numFmtId="14" fontId="32" fillId="0" borderId="0" xfId="0" applyNumberFormat="1" applyFont="1" applyAlignment="1">
      <alignment vertical="center"/>
    </xf>
    <xf numFmtId="168" fontId="39" fillId="0" borderId="0" xfId="3" applyNumberFormat="1" applyFont="1" applyBorder="1" applyAlignment="1" applyProtection="1">
      <alignment horizontal="right" vertical="center"/>
    </xf>
    <xf numFmtId="168" fontId="42" fillId="7" borderId="0" xfId="2" applyNumberFormat="1" applyFont="1" applyFill="1" applyBorder="1" applyAlignment="1" applyProtection="1">
      <alignment horizontal="right" vertical="center"/>
    </xf>
    <xf numFmtId="168" fontId="39" fillId="0" borderId="0" xfId="2" quotePrefix="1" applyNumberFormat="1" applyFont="1" applyFill="1" applyBorder="1" applyAlignment="1" applyProtection="1">
      <alignment horizontal="right" vertical="center"/>
    </xf>
    <xf numFmtId="3" fontId="22" fillId="0" borderId="0" xfId="0" applyNumberFormat="1" applyFont="1" applyAlignment="1">
      <alignment vertical="center"/>
    </xf>
    <xf numFmtId="166" fontId="32" fillId="0" borderId="11" xfId="1" applyNumberFormat="1" applyFont="1" applyFill="1" applyBorder="1" applyAlignment="1" applyProtection="1">
      <alignment vertical="center"/>
    </xf>
    <xf numFmtId="168" fontId="39" fillId="0" borderId="0" xfId="3" quotePrefix="1" applyNumberFormat="1" applyFont="1" applyBorder="1" applyAlignment="1" applyProtection="1">
      <alignment horizontal="right" vertical="center"/>
    </xf>
    <xf numFmtId="3" fontId="39" fillId="0" borderId="0" xfId="0" applyNumberFormat="1" applyFont="1" applyAlignment="1">
      <alignment horizontal="right" vertical="center"/>
    </xf>
    <xf numFmtId="14" fontId="8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30" fillId="2" borderId="0" xfId="0" applyFont="1" applyFill="1" applyAlignment="1">
      <alignment horizontal="center"/>
    </xf>
    <xf numFmtId="0" fontId="21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14" fontId="20" fillId="0" borderId="0" xfId="0" applyNumberFormat="1" applyFont="1" applyAlignment="1">
      <alignment horizontal="right" vertical="center"/>
    </xf>
    <xf numFmtId="170" fontId="36" fillId="0" borderId="5" xfId="4" applyNumberFormat="1" applyFont="1" applyBorder="1" applyAlignment="1" applyProtection="1">
      <alignment horizontal="right" vertical="center"/>
    </xf>
    <xf numFmtId="170" fontId="36" fillId="0" borderId="6" xfId="4" applyNumberFormat="1" applyFont="1" applyBorder="1" applyAlignment="1" applyProtection="1">
      <alignment horizontal="right" vertical="center"/>
    </xf>
  </cellXfs>
  <cellStyles count="5">
    <cellStyle name="Millares" xfId="1" builtinId="3"/>
    <cellStyle name="Millares_bb-310109" xfId="4" xr:uid="{00000000-0005-0000-0000-000001000000}"/>
    <cellStyle name="Normal" xfId="0" builtinId="0"/>
    <cellStyle name="Porcentaje" xfId="2" builtinId="5"/>
    <cellStyle name="Porcentual_bb-150609" xfId="3" xr:uid="{00000000-0005-0000-0000-000004000000}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8" formatCode="0.00\ 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53</xdr:row>
      <xdr:rowOff>0</xdr:rowOff>
    </xdr:from>
    <xdr:to>
      <xdr:col>6</xdr:col>
      <xdr:colOff>142875</xdr:colOff>
      <xdr:row>57</xdr:row>
      <xdr:rowOff>123825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266B2678-87B0-992D-EA47-9471F952A230}"/>
            </a:ext>
          </a:extLst>
        </xdr:cNvPr>
        <xdr:cNvSpPr txBox="1">
          <a:spLocks noChangeArrowheads="1"/>
        </xdr:cNvSpPr>
      </xdr:nvSpPr>
      <xdr:spPr bwMode="auto">
        <a:xfrm>
          <a:off x="514350" y="8753475"/>
          <a:ext cx="4200525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  <xdr:twoCellAnchor>
    <xdr:from>
      <xdr:col>1</xdr:col>
      <xdr:colOff>571500</xdr:colOff>
      <xdr:row>43</xdr:row>
      <xdr:rowOff>142875</xdr:rowOff>
    </xdr:from>
    <xdr:to>
      <xdr:col>5</xdr:col>
      <xdr:colOff>66675</xdr:colOff>
      <xdr:row>52</xdr:row>
      <xdr:rowOff>104775</xdr:rowOff>
    </xdr:to>
    <xdr:sp macro="" textlink="">
      <xdr:nvSpPr>
        <xdr:cNvPr id="3078" name="Text Box 6" descr="Mvc-015f">
          <a:extLst>
            <a:ext uri="{FF2B5EF4-FFF2-40B4-BE49-F238E27FC236}">
              <a16:creationId xmlns:a16="http://schemas.microsoft.com/office/drawing/2014/main" id="{FC283642-6743-AB5C-D2A4-8930DFD28279}"/>
            </a:ext>
          </a:extLst>
        </xdr:cNvPr>
        <xdr:cNvSpPr txBox="1">
          <a:spLocks noChangeArrowheads="1"/>
        </xdr:cNvSpPr>
      </xdr:nvSpPr>
      <xdr:spPr bwMode="auto">
        <a:xfrm>
          <a:off x="1333500" y="6953250"/>
          <a:ext cx="2543175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Frutas y hortalizas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</a:p>
        <a:p>
          <a:pPr algn="ctr" rtl="0">
            <a:defRPr sz="1000"/>
          </a:pP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por Destino 2022 Vs. 2023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38100</xdr:colOff>
      <xdr:row>13</xdr:row>
      <xdr:rowOff>152400</xdr:rowOff>
    </xdr:from>
    <xdr:to>
      <xdr:col>6</xdr:col>
      <xdr:colOff>735330</xdr:colOff>
      <xdr:row>17</xdr:row>
      <xdr:rowOff>34875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310835E7-E643-4234-8F7D-74BCA57C0699}"/>
            </a:ext>
          </a:extLst>
        </xdr:cNvPr>
        <xdr:cNvSpPr/>
      </xdr:nvSpPr>
      <xdr:spPr>
        <a:xfrm>
          <a:off x="38100" y="2428875"/>
          <a:ext cx="5267325" cy="53017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 editAs="oneCell">
    <xdr:from>
      <xdr:col>1</xdr:col>
      <xdr:colOff>617220</xdr:colOff>
      <xdr:row>0</xdr:row>
      <xdr:rowOff>0</xdr:rowOff>
    </xdr:from>
    <xdr:to>
      <xdr:col>5</xdr:col>
      <xdr:colOff>4950</xdr:colOff>
      <xdr:row>9</xdr:row>
      <xdr:rowOff>111240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A49268F-B3A9-9315-ADB9-8506B3FF3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" y="0"/>
          <a:ext cx="2557650" cy="162000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33339</xdr:colOff>
      <xdr:row>18</xdr:row>
      <xdr:rowOff>114300</xdr:rowOff>
    </xdr:from>
    <xdr:to>
      <xdr:col>6</xdr:col>
      <xdr:colOff>747715</xdr:colOff>
      <xdr:row>40</xdr:row>
      <xdr:rowOff>76200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E9D25F3-04D3-0BCB-9065-2CB9D3822A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9" y="3238500"/>
          <a:ext cx="5286376" cy="3524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32</xdr:row>
      <xdr:rowOff>0</xdr:rowOff>
    </xdr:from>
    <xdr:to>
      <xdr:col>6</xdr:col>
      <xdr:colOff>647700</xdr:colOff>
      <xdr:row>32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C9B34920-923C-8B91-FA2C-C8E53D5DC98D}"/>
            </a:ext>
          </a:extLst>
        </xdr:cNvPr>
        <xdr:cNvSpPr txBox="1">
          <a:spLocks noChangeArrowheads="1"/>
        </xdr:cNvSpPr>
      </xdr:nvSpPr>
      <xdr:spPr bwMode="auto">
        <a:xfrm>
          <a:off x="638175" y="5505450"/>
          <a:ext cx="42576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</xdr:col>
      <xdr:colOff>30480</xdr:colOff>
      <xdr:row>0</xdr:row>
      <xdr:rowOff>22861</xdr:rowOff>
    </xdr:from>
    <xdr:to>
      <xdr:col>2</xdr:col>
      <xdr:colOff>170653</xdr:colOff>
      <xdr:row>7</xdr:row>
      <xdr:rowOff>135256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29F820-17C8-46DD-B077-97588B81BA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960" y="22861"/>
          <a:ext cx="2045173" cy="1295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</xdr:colOff>
      <xdr:row>0</xdr:row>
      <xdr:rowOff>22860</xdr:rowOff>
    </xdr:from>
    <xdr:to>
      <xdr:col>2</xdr:col>
      <xdr:colOff>625948</xdr:colOff>
      <xdr:row>7</xdr:row>
      <xdr:rowOff>140970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90A8A58-356E-4F66-8BA0-1AFE4341CE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2</xdr:col>
      <xdr:colOff>612613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13F7788-B35C-4264-8F61-3B12F7A486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2</xdr:col>
      <xdr:colOff>488788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2EE16A8-5729-43BD-9FBC-5F76F82B27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63</xdr:row>
      <xdr:rowOff>0</xdr:rowOff>
    </xdr:from>
    <xdr:to>
      <xdr:col>7</xdr:col>
      <xdr:colOff>66675</xdr:colOff>
      <xdr:row>63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BBF79BC4-1E2E-2D78-5814-FECCD636C93D}"/>
            </a:ext>
          </a:extLst>
        </xdr:cNvPr>
        <xdr:cNvSpPr txBox="1">
          <a:spLocks noChangeArrowheads="1"/>
        </xdr:cNvSpPr>
      </xdr:nvSpPr>
      <xdr:spPr bwMode="auto">
        <a:xfrm>
          <a:off x="857250" y="72866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22860</xdr:colOff>
      <xdr:row>0</xdr:row>
      <xdr:rowOff>22860</xdr:rowOff>
    </xdr:from>
    <xdr:to>
      <xdr:col>2</xdr:col>
      <xdr:colOff>498313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C0D2778-F610-4913-BDB7-791BDA7E1B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22860</xdr:rowOff>
    </xdr:from>
    <xdr:to>
      <xdr:col>2</xdr:col>
      <xdr:colOff>384013</xdr:colOff>
      <xdr:row>7</xdr:row>
      <xdr:rowOff>135255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BC15521-6FF4-4CDC-A618-B68EB4A7F5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1C7F357-CD2B-4EFA-B814-E3FA6B2268C0}" name="Tabla4" displayName="Tabla4" ref="A12:F32" totalsRowShown="0" headerRowDxfId="28" headerRowBorderDxfId="27">
  <tableColumns count="6">
    <tableColumn id="1" xr3:uid="{D2EC01D9-DFD6-492B-A769-46298D271B3E}" name="N°"/>
    <tableColumn id="2" xr3:uid="{AA58ECCA-0A44-4BB4-B458-E35253BC3DAE}" name="BUQUE"/>
    <tableColumn id="3" xr3:uid="{13AB0706-96B4-462E-8515-600BDB140183}" name="FECHA"/>
    <tableColumn id="4" xr3:uid="{1FE19846-5403-46AF-9AAA-86CEDFD89539}" name="PALLETS"/>
    <tableColumn id="5" xr3:uid="{6342125D-8153-43EE-A639-529047C93858}" name="BULTOS"/>
    <tableColumn id="6" xr3:uid="{C20E2D36-3BD5-4417-A205-43160BF72357}" name="TONELADAS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283C12C-AA64-4389-BAE6-DB4F75C03EDD}" name="Tabla3" displayName="Tabla3" ref="B12:F16" totalsRowShown="0" headerRowDxfId="26" headerRowBorderDxfId="25" tableBorderDxfId="24">
  <tableColumns count="5">
    <tableColumn id="1" xr3:uid="{880D3E87-2459-40ED-B98C-3B32D3DC1C8F}" name="AGENTE"/>
    <tableColumn id="2" xr3:uid="{23270B6C-EB88-4D04-98DD-6713E8AAA3E2}" name="PALLETS"/>
    <tableColumn id="3" xr3:uid="{D24E0A32-0371-46EF-B2AA-D142A5DC7FD8}" name="BULTOS"/>
    <tableColumn id="4" xr3:uid="{8A598FD6-E1DC-40F4-A0BE-3DAAD48637A2}" name="TONELADAS"/>
    <tableColumn id="5" xr3:uid="{FBD40376-DBA2-4D34-812E-2563F9D8ADCB}" name="% Distr.">
      <calculatedColumnFormula>+E13/$E$16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E0EC4D7-C717-464A-9F5F-DD87A7B188BC}" name="Tabla1" displayName="Tabla1" ref="B12:F81" totalsRowShown="0" headerRowDxfId="23" headerRowBorderDxfId="22" tableBorderDxfId="21">
  <sortState xmlns:xlrd2="http://schemas.microsoft.com/office/spreadsheetml/2017/richdata2" ref="B13:F81">
    <sortCondition descending="1" ref="E13:E81"/>
  </sortState>
  <tableColumns count="5">
    <tableColumn id="1" xr3:uid="{0A7B0318-26DF-4DAF-824F-917FBD8E30D3}" name="EXPORTADOR"/>
    <tableColumn id="2" xr3:uid="{8A3B8566-6E4F-475B-AAF9-F49ABBD5430B}" name="PALLETS"/>
    <tableColumn id="3" xr3:uid="{71EAC110-0C52-475C-8C6B-7E8911BF1EB2}" name="BULTOS"/>
    <tableColumn id="4" xr3:uid="{8B6B3154-244B-4530-85AE-A93E46876973}" name="TONELADAS"/>
    <tableColumn id="5" xr3:uid="{ABEFDD89-F8CB-4C2D-BFDC-7285B2469451}" name="% Distr.">
      <calculatedColumnFormula>+E13/#REF!</calculatedColumnFormula>
    </tableColumn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9A23D71-C9B7-4DE4-A3D1-368A085FEDEE}" name="Tabla5" displayName="Tabla5" ref="B12:F49" totalsRowShown="0" headerRowDxfId="20" headerRowBorderDxfId="19" tableBorderDxfId="18">
  <sortState xmlns:xlrd2="http://schemas.microsoft.com/office/spreadsheetml/2017/richdata2" ref="B13:F49">
    <sortCondition descending="1" ref="E13:E49"/>
  </sortState>
  <tableColumns count="5">
    <tableColumn id="1" xr3:uid="{A6C5EFE3-C944-4574-B245-8DB83DE3F132}" name="EXPORTADOR"/>
    <tableColumn id="2" xr3:uid="{CA5993C2-E925-4690-9C86-FCA234C4A197}" name="PALLETS"/>
    <tableColumn id="3" xr3:uid="{BFCB2325-084F-4905-94E0-363EC2AB6D9A}" name="BULTOS"/>
    <tableColumn id="4" xr3:uid="{01F0D222-72D5-4F48-ABBC-128F820E0D33}" name="TONELADAS"/>
    <tableColumn id="5" xr3:uid="{CDF0CC2D-676E-487F-B51F-92E042C1D527}" name="% Distr.">
      <calculatedColumnFormula>+E13/#REF!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CB32701-426F-47F8-8B5C-ABDC49FED3FB}" name="Tabla6" displayName="Tabla6" ref="A13:H27" totalsRowShown="0" headerRowDxfId="17" headerRowBorderDxfId="16" tableBorderDxfId="15">
  <tableColumns count="8">
    <tableColumn id="1" xr3:uid="{F9990F22-7EA9-4C83-9769-23B1E38C36E7}" name="ESPECIE"/>
    <tableColumn id="2" xr3:uid="{28037506-5C7D-46BF-AE28-B077F7A064D4}" name="PALL"/>
    <tableColumn id="3" xr3:uid="{1E4C4845-E0FA-4B01-AD79-5F1DF2541764}" name="BULT"/>
    <tableColumn id="4" xr3:uid="{E1368395-671D-4B13-9F74-733CE11BA07D}" name="TONS"/>
    <tableColumn id="5" xr3:uid="{1082A961-BBB3-49FD-A472-12BB73B26602}" name="PALLETS"/>
    <tableColumn id="6" xr3:uid="{F3C174A4-B077-4702-802B-A6456CD2FA41}" name="BULTOS"/>
    <tableColumn id="7" xr3:uid="{7AFFA048-0081-444F-B63C-1CBA44D9C0D9}" name="TONELADAS"/>
    <tableColumn id="8" xr3:uid="{8659347C-DFF5-49FA-8B55-9E44C4D149FC}" name="% Var">
      <calculatedColumnFormula>+(G14-D14)/D14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A1572DA-19D1-49DE-9436-9704D1C83A9B}" name="Tabla7" displayName="Tabla7" ref="A31:H63" totalsRowShown="0" headerRowDxfId="14" headerRowBorderDxfId="13" tableBorderDxfId="12">
  <tableColumns count="8">
    <tableColumn id="1" xr3:uid="{9EC7478F-1657-445E-AEDF-4A7FC728DD51}" name="DESTINO"/>
    <tableColumn id="2" xr3:uid="{143D0E3D-D95C-4546-ACEB-8D246AB6AE76}" name="PALL"/>
    <tableColumn id="3" xr3:uid="{7DFAAC8B-A5F2-4258-831A-0A79237630BA}" name="BULT"/>
    <tableColumn id="4" xr3:uid="{9D59535D-459F-48E1-8839-7C80F125AA7D}" name="TONS"/>
    <tableColumn id="5" xr3:uid="{907FFE7B-80EB-4DAD-B1CD-01D89783A44F}" name="PALLETS"/>
    <tableColumn id="6" xr3:uid="{48020BF8-8646-4179-9CBB-3AE47DF97743}" name="BULTOS"/>
    <tableColumn id="7" xr3:uid="{1DBC8F00-A5A5-4542-B0EF-F7193D76E754}" name="TONELADAS"/>
    <tableColumn id="8" xr3:uid="{86CF3CC0-00A9-476D-9995-69D5C21C3898}" name="% Var">
      <calculatedColumnFormula>+(G32-D32)/D32</calculatedColumnFormula>
    </tableColumn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E57179C-E11C-4134-9E8D-ADD5BAC4BB80}" name="Tabla8" displayName="Tabla8" ref="A13:I80" totalsRowShown="0" headerRowDxfId="11" headerRowBorderDxfId="10" tableBorderDxfId="9">
  <tableColumns count="9">
    <tableColumn id="1" xr3:uid="{5D5C9B32-CC7C-42CB-B148-6A540FA8224F}" name="DESTINO" dataDxfId="8"/>
    <tableColumn id="2" xr3:uid="{34F784EA-D59F-4152-A0F3-14FFF3586B99}" name="ESPECIE" dataDxfId="7"/>
    <tableColumn id="3" xr3:uid="{05704FBE-D1E3-4B4F-A1B0-B5A1B289291A}" name="PALL" dataDxfId="6" dataCellStyle="Millares"/>
    <tableColumn id="4" xr3:uid="{33D767CB-282C-43B0-B411-17E301E590FA}" name="BULT" dataDxfId="5" dataCellStyle="Millares"/>
    <tableColumn id="5" xr3:uid="{1240987F-48F3-4E84-B003-8C8416CE588D}" name="TONS" dataDxfId="4" dataCellStyle="Millares"/>
    <tableColumn id="6" xr3:uid="{DEDC19FD-0F3C-4DA8-AB8E-BADAED50D104}" name="PALLETS" dataDxfId="3" dataCellStyle="Millares"/>
    <tableColumn id="7" xr3:uid="{511A1832-1905-47C7-ABDD-63C9EBE388F2}" name="BULTOS" dataDxfId="2" dataCellStyle="Millares"/>
    <tableColumn id="8" xr3:uid="{74D2C20B-01E3-46DC-BA5B-8CCFDC824C9C}" name="TONELADAS" dataDxfId="1" dataCellStyle="Millares"/>
    <tableColumn id="9" xr3:uid="{E58DF92A-F187-47EE-8E34-77F5FB532B4A}" name="% Variación" dataDxfId="0" dataCellStyle="Porcentaje">
      <calculatedColumnFormula>+(H14-E14)/E14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G58"/>
  <sheetViews>
    <sheetView showGridLines="0" tabSelected="1" zoomScaleNormal="100" zoomScaleSheetLayoutView="100" workbookViewId="0">
      <selection activeCell="G1" sqref="G1"/>
    </sheetView>
  </sheetViews>
  <sheetFormatPr baseColWidth="10" defaultColWidth="11.42578125" defaultRowHeight="12.75" x14ac:dyDescent="0.2"/>
  <sheetData>
    <row r="1" spans="1:7" x14ac:dyDescent="0.2">
      <c r="A1" s="4"/>
      <c r="B1" s="4"/>
      <c r="C1" s="4"/>
      <c r="D1" s="4"/>
      <c r="E1" s="4"/>
      <c r="F1" s="4"/>
      <c r="G1" s="4"/>
    </row>
    <row r="2" spans="1:7" x14ac:dyDescent="0.2">
      <c r="A2" s="4"/>
      <c r="B2" s="4"/>
      <c r="C2" s="4"/>
      <c r="D2" s="4"/>
      <c r="E2" s="4"/>
      <c r="F2" s="4"/>
      <c r="G2" s="4"/>
    </row>
    <row r="3" spans="1:7" x14ac:dyDescent="0.2">
      <c r="A3" s="4"/>
      <c r="B3" s="4"/>
      <c r="C3" s="4"/>
      <c r="D3" s="4"/>
      <c r="E3" s="4"/>
      <c r="F3" s="4"/>
      <c r="G3" s="4"/>
    </row>
    <row r="4" spans="1:7" x14ac:dyDescent="0.2">
      <c r="A4" s="4"/>
      <c r="B4" s="4"/>
      <c r="C4" s="4"/>
      <c r="D4" s="4"/>
      <c r="E4" s="4"/>
      <c r="F4" s="4"/>
      <c r="G4" s="4"/>
    </row>
    <row r="5" spans="1:7" x14ac:dyDescent="0.2">
      <c r="A5" s="4"/>
      <c r="B5" s="4"/>
      <c r="C5" s="4"/>
      <c r="D5" s="4"/>
      <c r="E5" s="4"/>
      <c r="F5" s="4"/>
      <c r="G5" s="4"/>
    </row>
    <row r="6" spans="1:7" x14ac:dyDescent="0.2">
      <c r="A6" s="4"/>
      <c r="B6" s="4"/>
      <c r="C6" s="4"/>
      <c r="D6" s="4"/>
      <c r="E6" s="4"/>
      <c r="F6" s="4"/>
      <c r="G6" s="4"/>
    </row>
    <row r="7" spans="1:7" x14ac:dyDescent="0.2">
      <c r="A7" s="4"/>
      <c r="B7" s="4"/>
      <c r="C7" s="4"/>
      <c r="D7" s="4"/>
      <c r="E7" s="4"/>
      <c r="F7" s="4"/>
      <c r="G7" s="4"/>
    </row>
    <row r="8" spans="1:7" x14ac:dyDescent="0.2">
      <c r="A8" s="4"/>
      <c r="B8" s="4"/>
      <c r="C8" s="4"/>
      <c r="D8" s="4"/>
      <c r="E8" s="4"/>
      <c r="F8" s="4"/>
      <c r="G8" s="4"/>
    </row>
    <row r="9" spans="1:7" x14ac:dyDescent="0.2">
      <c r="A9" s="4"/>
      <c r="B9" s="4"/>
      <c r="C9" s="4"/>
      <c r="D9" s="4"/>
      <c r="E9" s="4"/>
      <c r="F9" s="4"/>
      <c r="G9" s="4"/>
    </row>
    <row r="10" spans="1:7" x14ac:dyDescent="0.2">
      <c r="A10" s="4"/>
      <c r="B10" s="4"/>
      <c r="C10" s="4"/>
      <c r="D10" s="4"/>
      <c r="E10" s="4"/>
      <c r="F10" s="4"/>
      <c r="G10" s="4"/>
    </row>
    <row r="11" spans="1:7" ht="26.25" x14ac:dyDescent="0.4">
      <c r="A11" s="94" t="s">
        <v>0</v>
      </c>
      <c r="B11" s="94"/>
      <c r="C11" s="94"/>
      <c r="D11" s="94"/>
      <c r="E11" s="94"/>
      <c r="F11" s="94"/>
      <c r="G11" s="94"/>
    </row>
    <row r="12" spans="1:7" x14ac:dyDescent="0.2">
      <c r="A12" s="4"/>
      <c r="B12" s="4"/>
      <c r="C12" s="4"/>
      <c r="D12" s="4"/>
      <c r="E12" s="4"/>
      <c r="F12" s="4"/>
      <c r="G12" s="4"/>
    </row>
    <row r="13" spans="1:7" ht="15.75" x14ac:dyDescent="0.25">
      <c r="A13" s="4"/>
      <c r="C13" s="91" t="s">
        <v>169</v>
      </c>
      <c r="D13" s="92"/>
      <c r="E13" s="92"/>
      <c r="F13" s="4"/>
      <c r="G13" s="4"/>
    </row>
    <row r="14" spans="1:7" x14ac:dyDescent="0.2">
      <c r="A14" s="4"/>
      <c r="B14" s="4"/>
      <c r="C14" s="4"/>
      <c r="D14" s="4"/>
      <c r="E14" s="4"/>
      <c r="F14" s="4"/>
      <c r="G14" s="4"/>
    </row>
    <row r="15" spans="1:7" x14ac:dyDescent="0.2">
      <c r="A15" s="4"/>
      <c r="B15" s="4"/>
      <c r="C15" s="4"/>
      <c r="D15" s="4"/>
      <c r="E15" s="4"/>
      <c r="F15" s="4"/>
      <c r="G15" s="4"/>
    </row>
    <row r="16" spans="1:7" x14ac:dyDescent="0.2">
      <c r="A16" s="4"/>
      <c r="B16" s="4"/>
      <c r="C16" s="4"/>
      <c r="D16" s="4"/>
      <c r="E16" s="4"/>
      <c r="F16" s="4"/>
      <c r="G16" s="4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x14ac:dyDescent="0.2">
      <c r="A18" s="4"/>
      <c r="B18" s="4"/>
      <c r="C18" s="4"/>
      <c r="D18" s="4"/>
      <c r="E18" s="4"/>
      <c r="F18" s="4"/>
      <c r="G18" s="4"/>
    </row>
    <row r="19" spans="1:7" x14ac:dyDescent="0.2">
      <c r="A19" s="4"/>
      <c r="B19" s="4"/>
      <c r="C19" s="4"/>
      <c r="D19" s="4"/>
      <c r="E19" s="4"/>
      <c r="F19" s="4"/>
      <c r="G19" s="4"/>
    </row>
    <row r="20" spans="1:7" x14ac:dyDescent="0.2">
      <c r="A20" s="4"/>
      <c r="B20" s="4"/>
      <c r="C20" s="4"/>
      <c r="D20" s="4"/>
      <c r="E20" s="4"/>
      <c r="F20" s="4"/>
      <c r="G20" s="4"/>
    </row>
    <row r="21" spans="1:7" x14ac:dyDescent="0.2">
      <c r="A21" s="4"/>
      <c r="B21" s="4"/>
      <c r="C21" s="4"/>
      <c r="D21" s="4"/>
      <c r="E21" s="4"/>
      <c r="F21" s="4"/>
      <c r="G21" s="4"/>
    </row>
    <row r="22" spans="1:7" x14ac:dyDescent="0.2">
      <c r="A22" s="4"/>
      <c r="B22" s="4"/>
      <c r="C22" s="4"/>
      <c r="D22" s="4"/>
      <c r="E22" s="4"/>
      <c r="F22" s="4"/>
      <c r="G22" s="4"/>
    </row>
    <row r="23" spans="1:7" x14ac:dyDescent="0.2">
      <c r="A23" s="4"/>
      <c r="B23" s="4"/>
      <c r="C23" s="4"/>
      <c r="D23" s="4"/>
      <c r="E23" s="4"/>
      <c r="F23" s="4"/>
      <c r="G23" s="4"/>
    </row>
    <row r="24" spans="1:7" x14ac:dyDescent="0.2">
      <c r="A24" s="4"/>
      <c r="B24" s="4"/>
      <c r="C24" s="4"/>
      <c r="D24" s="4"/>
      <c r="E24" s="4"/>
      <c r="F24" s="4"/>
      <c r="G24" s="4"/>
    </row>
    <row r="25" spans="1:7" x14ac:dyDescent="0.2">
      <c r="A25" s="4"/>
      <c r="B25" s="4"/>
      <c r="C25" s="4"/>
      <c r="D25" s="4"/>
      <c r="E25" s="4"/>
      <c r="F25" s="4"/>
      <c r="G25" s="4"/>
    </row>
    <row r="26" spans="1:7" x14ac:dyDescent="0.2">
      <c r="A26" s="4"/>
      <c r="B26" s="4"/>
      <c r="C26" s="4"/>
      <c r="D26" s="4"/>
      <c r="E26" s="4"/>
      <c r="F26" s="4"/>
      <c r="G26" s="4"/>
    </row>
    <row r="27" spans="1:7" x14ac:dyDescent="0.2">
      <c r="A27" s="4"/>
      <c r="B27" s="4"/>
      <c r="C27" s="4"/>
      <c r="D27" s="4"/>
      <c r="E27" s="4"/>
      <c r="F27" s="4"/>
      <c r="G27" s="4"/>
    </row>
    <row r="28" spans="1:7" x14ac:dyDescent="0.2">
      <c r="A28" s="4"/>
      <c r="B28" s="4"/>
      <c r="C28" s="4"/>
      <c r="D28" s="4"/>
      <c r="E28" s="4"/>
      <c r="F28" s="4"/>
      <c r="G28" s="4"/>
    </row>
    <row r="29" spans="1:7" x14ac:dyDescent="0.2">
      <c r="A29" s="4"/>
      <c r="B29" s="4"/>
      <c r="C29" s="4"/>
      <c r="D29" s="4"/>
      <c r="E29" s="4"/>
      <c r="F29" s="4"/>
      <c r="G29" s="4"/>
    </row>
    <row r="30" spans="1:7" x14ac:dyDescent="0.2">
      <c r="A30" s="4"/>
      <c r="B30" s="4"/>
      <c r="C30" s="4"/>
      <c r="D30" s="4"/>
      <c r="E30" s="4"/>
      <c r="F30" s="4"/>
      <c r="G30" s="4"/>
    </row>
    <row r="31" spans="1:7" x14ac:dyDescent="0.2">
      <c r="A31" s="4"/>
      <c r="B31" s="4"/>
      <c r="C31" s="4"/>
      <c r="D31" s="4"/>
      <c r="E31" s="4"/>
      <c r="F31" s="4"/>
      <c r="G31" s="4"/>
    </row>
    <row r="32" spans="1:7" x14ac:dyDescent="0.2">
      <c r="A32" s="4"/>
      <c r="B32" s="4"/>
      <c r="C32" s="4"/>
      <c r="D32" s="4"/>
      <c r="E32" s="4"/>
      <c r="F32" s="4"/>
      <c r="G32" s="4"/>
    </row>
    <row r="33" spans="1:7" x14ac:dyDescent="0.2">
      <c r="A33" s="4"/>
      <c r="B33" s="4"/>
      <c r="C33" s="4"/>
      <c r="D33" s="4"/>
      <c r="E33" s="4"/>
      <c r="F33" s="4"/>
      <c r="G33" s="4"/>
    </row>
    <row r="34" spans="1:7" x14ac:dyDescent="0.2">
      <c r="A34" s="4"/>
      <c r="B34" s="4"/>
      <c r="C34" s="4"/>
      <c r="D34" s="4"/>
      <c r="E34" s="4"/>
      <c r="F34" s="4"/>
      <c r="G34" s="4"/>
    </row>
    <row r="35" spans="1:7" x14ac:dyDescent="0.2">
      <c r="A35" s="4"/>
      <c r="B35" s="4"/>
      <c r="C35" s="4"/>
      <c r="D35" s="4"/>
      <c r="E35" s="4"/>
      <c r="F35" s="4"/>
      <c r="G35" s="4"/>
    </row>
    <row r="36" spans="1:7" x14ac:dyDescent="0.2">
      <c r="A36" s="4"/>
      <c r="B36" s="4"/>
      <c r="C36" s="4"/>
      <c r="D36" s="4"/>
      <c r="E36" s="4"/>
      <c r="F36" s="4"/>
      <c r="G36" s="4"/>
    </row>
    <row r="37" spans="1:7" x14ac:dyDescent="0.2">
      <c r="A37" s="4"/>
      <c r="B37" s="4"/>
      <c r="C37" s="4"/>
      <c r="D37" s="4"/>
      <c r="E37" s="4"/>
      <c r="F37" s="4"/>
      <c r="G37" s="4"/>
    </row>
    <row r="38" spans="1:7" x14ac:dyDescent="0.2">
      <c r="A38" s="4"/>
      <c r="B38" s="4"/>
      <c r="C38" s="4"/>
      <c r="D38" s="4"/>
      <c r="E38" s="4"/>
      <c r="F38" s="4"/>
      <c r="G38" s="4"/>
    </row>
    <row r="39" spans="1:7" x14ac:dyDescent="0.2">
      <c r="A39" s="4"/>
      <c r="B39" s="4"/>
      <c r="C39" s="4"/>
      <c r="D39" s="4"/>
      <c r="E39" s="4"/>
      <c r="F39" s="4"/>
      <c r="G39" s="4"/>
    </row>
    <row r="40" spans="1:7" x14ac:dyDescent="0.2">
      <c r="A40" s="4"/>
      <c r="B40" s="4"/>
      <c r="C40" s="4"/>
      <c r="D40" s="4"/>
      <c r="E40" s="4"/>
      <c r="F40" s="4"/>
      <c r="G40" s="4"/>
    </row>
    <row r="41" spans="1:7" x14ac:dyDescent="0.2">
      <c r="A41" s="4"/>
      <c r="B41" s="4"/>
      <c r="C41" s="4"/>
      <c r="D41" s="4"/>
      <c r="E41" s="4"/>
      <c r="F41" s="4"/>
      <c r="G41" s="4"/>
    </row>
    <row r="42" spans="1:7" x14ac:dyDescent="0.2">
      <c r="A42" s="4"/>
      <c r="B42" s="4"/>
      <c r="C42" s="4"/>
      <c r="D42" s="4"/>
      <c r="E42" s="4"/>
      <c r="F42" s="4"/>
      <c r="G42" s="4"/>
    </row>
    <row r="43" spans="1:7" ht="12.75" customHeight="1" x14ac:dyDescent="0.2">
      <c r="A43" s="4"/>
      <c r="B43" s="4"/>
      <c r="C43" s="93" t="s">
        <v>21</v>
      </c>
      <c r="D43" s="93"/>
      <c r="E43" s="93"/>
      <c r="F43" s="4"/>
      <c r="G43" s="4"/>
    </row>
    <row r="44" spans="1:7" ht="12.75" customHeight="1" x14ac:dyDescent="0.2">
      <c r="A44" s="4"/>
      <c r="B44" s="4"/>
      <c r="C44" s="93"/>
      <c r="D44" s="93"/>
      <c r="E44" s="93"/>
      <c r="F44" s="4"/>
      <c r="G44" s="4"/>
    </row>
    <row r="45" spans="1:7" x14ac:dyDescent="0.2">
      <c r="A45" s="4"/>
      <c r="B45" s="4"/>
      <c r="C45" s="4"/>
      <c r="D45" s="4"/>
      <c r="E45" s="4"/>
      <c r="F45" s="4"/>
      <c r="G45" s="4"/>
    </row>
    <row r="46" spans="1:7" x14ac:dyDescent="0.2">
      <c r="A46" s="4"/>
      <c r="B46" s="4"/>
      <c r="C46" s="4"/>
      <c r="D46" s="4"/>
      <c r="E46" s="4"/>
      <c r="F46" s="4"/>
      <c r="G46" s="4"/>
    </row>
    <row r="47" spans="1:7" x14ac:dyDescent="0.2">
      <c r="A47" s="4"/>
      <c r="B47" s="4"/>
      <c r="C47" s="4"/>
      <c r="D47" s="4"/>
      <c r="E47" s="4"/>
      <c r="F47" s="4"/>
      <c r="G47" s="4"/>
    </row>
    <row r="48" spans="1:7" x14ac:dyDescent="0.2">
      <c r="A48" s="4"/>
      <c r="B48" s="4"/>
      <c r="C48" s="4"/>
      <c r="D48" s="4"/>
      <c r="E48" s="4"/>
      <c r="F48" s="4"/>
      <c r="G48" s="4"/>
    </row>
    <row r="49" spans="1:7" x14ac:dyDescent="0.2">
      <c r="A49" s="4"/>
      <c r="B49" s="4"/>
      <c r="C49" s="4"/>
      <c r="D49" s="4"/>
      <c r="E49" s="4"/>
      <c r="F49" s="4"/>
      <c r="G49" s="4"/>
    </row>
    <row r="50" spans="1:7" x14ac:dyDescent="0.2">
      <c r="A50" s="4"/>
      <c r="B50" s="4"/>
      <c r="C50" s="4"/>
      <c r="D50" s="4"/>
      <c r="E50" s="4"/>
      <c r="F50" s="4"/>
      <c r="G50" s="4"/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/>
      <c r="B52" s="4"/>
      <c r="C52" s="4"/>
      <c r="D52" s="4"/>
      <c r="E52" s="4"/>
      <c r="F52" s="4"/>
      <c r="G52" s="4"/>
    </row>
    <row r="53" spans="1:7" x14ac:dyDescent="0.2">
      <c r="A53" s="4"/>
      <c r="B53" s="4"/>
      <c r="C53" s="4"/>
      <c r="D53" s="4"/>
      <c r="E53" s="4"/>
      <c r="F53" s="4"/>
      <c r="G53" s="4"/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/>
      <c r="B55" s="4"/>
      <c r="C55" s="4"/>
      <c r="D55" s="4"/>
      <c r="E55" s="4"/>
      <c r="F55" s="4"/>
      <c r="G55" s="4"/>
    </row>
    <row r="56" spans="1:7" x14ac:dyDescent="0.2">
      <c r="A56" s="4"/>
      <c r="B56" s="4"/>
      <c r="C56" s="4"/>
      <c r="D56" s="4"/>
      <c r="E56" s="4"/>
      <c r="F56" s="4"/>
      <c r="G56" s="4"/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/>
      <c r="B58" s="4"/>
      <c r="C58" s="4"/>
      <c r="D58" s="4"/>
      <c r="E58" s="4"/>
      <c r="F58" s="4"/>
      <c r="G58" s="4"/>
    </row>
  </sheetData>
  <mergeCells count="3">
    <mergeCell ref="C13:E13"/>
    <mergeCell ref="C43:E44"/>
    <mergeCell ref="A11:G11"/>
  </mergeCells>
  <phoneticPr fontId="0" type="noConversion"/>
  <pageMargins left="0.7" right="0.7" top="0.75" bottom="0.75" header="0.3" footer="0.3"/>
  <pageSetup paperSize="9" scale="97" fitToHeight="0" orientation="portrait" horizontalDpi="300" verticalDpi="300" r:id="rId1"/>
  <headerFooter alignWithMargins="0">
    <oddFooter>&amp;C&amp;8Form.1034 - 22/11/00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9:G37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7.7109375" customWidth="1"/>
    <col min="3" max="3" width="11.7109375" customWidth="1"/>
    <col min="4" max="4" width="10.140625" customWidth="1"/>
    <col min="5" max="5" width="13" customWidth="1"/>
    <col min="6" max="6" width="12.140625" customWidth="1"/>
  </cols>
  <sheetData>
    <row r="9" spans="1:6" ht="20.100000000000001" customHeight="1" x14ac:dyDescent="0.2">
      <c r="A9" s="95" t="s">
        <v>22</v>
      </c>
      <c r="B9" s="95"/>
      <c r="C9" s="95"/>
      <c r="D9" s="95"/>
      <c r="E9" s="95"/>
      <c r="F9" s="95"/>
    </row>
    <row r="10" spans="1:6" s="3" customFormat="1" ht="11.25" x14ac:dyDescent="0.2">
      <c r="A10" s="17"/>
      <c r="B10" s="18"/>
      <c r="C10" s="18"/>
      <c r="D10" s="18"/>
      <c r="E10" s="21"/>
      <c r="F10" s="22" t="str">
        <f>+Principal!C13</f>
        <v>datos al 31/08/2025</v>
      </c>
    </row>
    <row r="11" spans="1:6" ht="15" x14ac:dyDescent="0.25">
      <c r="A11" s="66"/>
      <c r="B11" s="67"/>
      <c r="C11" s="67"/>
      <c r="D11" s="67"/>
      <c r="E11" s="68"/>
      <c r="F11" s="69"/>
    </row>
    <row r="12" spans="1:6" ht="20.100000000000001" customHeight="1" x14ac:dyDescent="0.2">
      <c r="A12" s="25" t="s">
        <v>1</v>
      </c>
      <c r="B12" s="24" t="s">
        <v>2</v>
      </c>
      <c r="C12" s="25" t="s">
        <v>3</v>
      </c>
      <c r="D12" s="25" t="s">
        <v>4</v>
      </c>
      <c r="E12" s="25" t="s">
        <v>5</v>
      </c>
      <c r="F12" s="25" t="s">
        <v>6</v>
      </c>
    </row>
    <row r="13" spans="1:6" ht="20.100000000000001" customHeight="1" x14ac:dyDescent="0.2">
      <c r="A13" s="31">
        <v>1</v>
      </c>
      <c r="B13" s="87" t="s">
        <v>28</v>
      </c>
      <c r="C13" s="83">
        <v>45692</v>
      </c>
      <c r="D13" s="90">
        <v>3853</v>
      </c>
      <c r="E13" s="90">
        <v>242298</v>
      </c>
      <c r="F13" s="90">
        <v>4409</v>
      </c>
    </row>
    <row r="14" spans="1:6" ht="20.100000000000001" customHeight="1" x14ac:dyDescent="0.2">
      <c r="A14" s="31">
        <v>2</v>
      </c>
      <c r="B14" s="87" t="s">
        <v>29</v>
      </c>
      <c r="C14" s="83">
        <v>45697</v>
      </c>
      <c r="D14" s="90">
        <v>5581</v>
      </c>
      <c r="E14" s="90">
        <v>460939</v>
      </c>
      <c r="F14" s="90">
        <v>6178</v>
      </c>
    </row>
    <row r="15" spans="1:6" ht="20.100000000000001" customHeight="1" x14ac:dyDescent="0.2">
      <c r="A15" s="81">
        <v>3</v>
      </c>
      <c r="B15" s="82" t="s">
        <v>30</v>
      </c>
      <c r="C15" s="83">
        <v>45707</v>
      </c>
      <c r="D15" s="76">
        <v>7184</v>
      </c>
      <c r="E15" s="76">
        <v>584648</v>
      </c>
      <c r="F15" s="76">
        <v>8684</v>
      </c>
    </row>
    <row r="16" spans="1:6" ht="20.100000000000001" customHeight="1" x14ac:dyDescent="0.2">
      <c r="A16" s="81">
        <v>4</v>
      </c>
      <c r="B16" s="82" t="s">
        <v>102</v>
      </c>
      <c r="C16" s="83">
        <v>45718</v>
      </c>
      <c r="D16" s="76">
        <v>5723</v>
      </c>
      <c r="E16" s="76">
        <v>513391</v>
      </c>
      <c r="F16" s="76">
        <v>6155</v>
      </c>
    </row>
    <row r="17" spans="1:7" ht="20.100000000000001" customHeight="1" x14ac:dyDescent="0.2">
      <c r="A17" s="81">
        <v>5</v>
      </c>
      <c r="B17" s="82" t="s">
        <v>103</v>
      </c>
      <c r="C17" s="83">
        <v>45722</v>
      </c>
      <c r="D17" s="76">
        <v>7512</v>
      </c>
      <c r="E17" s="76">
        <v>626113</v>
      </c>
      <c r="F17" s="76">
        <v>8972</v>
      </c>
    </row>
    <row r="18" spans="1:7" ht="20.100000000000001" customHeight="1" x14ac:dyDescent="0.2">
      <c r="A18" s="81">
        <v>6</v>
      </c>
      <c r="B18" s="82" t="s">
        <v>104</v>
      </c>
      <c r="C18" s="83">
        <v>45729</v>
      </c>
      <c r="D18" s="76">
        <v>4479</v>
      </c>
      <c r="E18" s="76">
        <v>374589</v>
      </c>
      <c r="F18" s="76">
        <v>5286</v>
      </c>
    </row>
    <row r="19" spans="1:7" ht="20.100000000000001" customHeight="1" x14ac:dyDescent="0.2">
      <c r="A19" s="81">
        <v>7</v>
      </c>
      <c r="B19" s="82" t="s">
        <v>105</v>
      </c>
      <c r="C19" s="83">
        <v>45731</v>
      </c>
      <c r="D19" s="76">
        <v>5447</v>
      </c>
      <c r="E19" s="76">
        <v>460784</v>
      </c>
      <c r="F19" s="76">
        <v>5861</v>
      </c>
    </row>
    <row r="20" spans="1:7" ht="20.100000000000001" customHeight="1" x14ac:dyDescent="0.2">
      <c r="A20" s="81">
        <v>8</v>
      </c>
      <c r="B20" s="82" t="s">
        <v>106</v>
      </c>
      <c r="C20" s="83">
        <v>45738</v>
      </c>
      <c r="D20" s="76">
        <v>5566</v>
      </c>
      <c r="E20" s="76">
        <v>430512</v>
      </c>
      <c r="F20" s="76">
        <v>6556</v>
      </c>
    </row>
    <row r="21" spans="1:7" ht="20.100000000000001" customHeight="1" x14ac:dyDescent="0.2">
      <c r="A21" s="81">
        <v>9</v>
      </c>
      <c r="B21" s="82" t="s">
        <v>107</v>
      </c>
      <c r="C21" s="83">
        <v>45744</v>
      </c>
      <c r="D21" s="76">
        <v>5277</v>
      </c>
      <c r="E21" s="76">
        <v>456469</v>
      </c>
      <c r="F21" s="76">
        <v>5622</v>
      </c>
    </row>
    <row r="22" spans="1:7" ht="20.100000000000001" customHeight="1" x14ac:dyDescent="0.2">
      <c r="A22" s="81">
        <v>10</v>
      </c>
      <c r="B22" s="82" t="s">
        <v>141</v>
      </c>
      <c r="C22" s="83">
        <v>45752</v>
      </c>
      <c r="D22" s="76">
        <v>4936</v>
      </c>
      <c r="E22" s="76">
        <v>395229</v>
      </c>
      <c r="F22" s="76">
        <v>5869</v>
      </c>
    </row>
    <row r="23" spans="1:7" ht="20.100000000000001" customHeight="1" x14ac:dyDescent="0.2">
      <c r="A23" s="81">
        <v>11</v>
      </c>
      <c r="B23" s="82" t="s">
        <v>142</v>
      </c>
      <c r="C23" s="83">
        <v>45761</v>
      </c>
      <c r="D23" s="76">
        <v>4725</v>
      </c>
      <c r="E23" s="76">
        <v>381683</v>
      </c>
      <c r="F23" s="76">
        <v>5020</v>
      </c>
    </row>
    <row r="24" spans="1:7" ht="20.100000000000001" customHeight="1" x14ac:dyDescent="0.2">
      <c r="A24" s="81">
        <v>12</v>
      </c>
      <c r="B24" s="82" t="s">
        <v>143</v>
      </c>
      <c r="C24" s="83">
        <v>45766</v>
      </c>
      <c r="D24" s="76">
        <v>5873</v>
      </c>
      <c r="E24" s="76">
        <v>425528</v>
      </c>
      <c r="F24" s="76">
        <v>6715</v>
      </c>
    </row>
    <row r="25" spans="1:7" ht="20.100000000000001" customHeight="1" x14ac:dyDescent="0.2">
      <c r="A25" s="81">
        <v>13</v>
      </c>
      <c r="B25" s="82" t="s">
        <v>144</v>
      </c>
      <c r="C25" s="83">
        <v>45777</v>
      </c>
      <c r="D25" s="76">
        <v>6350</v>
      </c>
      <c r="E25" s="76">
        <v>507057</v>
      </c>
      <c r="F25" s="76">
        <v>6730</v>
      </c>
    </row>
    <row r="26" spans="1:7" ht="20.100000000000001" customHeight="1" x14ac:dyDescent="0.2">
      <c r="A26" s="81">
        <v>14</v>
      </c>
      <c r="B26" s="82" t="s">
        <v>156</v>
      </c>
      <c r="C26" s="83">
        <v>45781</v>
      </c>
      <c r="D26" s="76">
        <v>5706</v>
      </c>
      <c r="E26" s="76">
        <v>414092</v>
      </c>
      <c r="F26" s="76">
        <v>6658</v>
      </c>
    </row>
    <row r="27" spans="1:7" ht="20.100000000000001" customHeight="1" x14ac:dyDescent="0.2">
      <c r="A27" s="81">
        <v>15</v>
      </c>
      <c r="B27" s="82" t="s">
        <v>157</v>
      </c>
      <c r="C27" s="83">
        <v>45792</v>
      </c>
      <c r="D27" s="76">
        <v>5474</v>
      </c>
      <c r="E27" s="76">
        <v>465270</v>
      </c>
      <c r="F27" s="76">
        <v>5834</v>
      </c>
    </row>
    <row r="28" spans="1:7" ht="20.100000000000001" customHeight="1" x14ac:dyDescent="0.2">
      <c r="A28" s="81">
        <v>16</v>
      </c>
      <c r="B28" s="82" t="s">
        <v>158</v>
      </c>
      <c r="C28" s="83">
        <v>45795</v>
      </c>
      <c r="D28" s="76">
        <v>3094</v>
      </c>
      <c r="E28" s="76">
        <v>220818</v>
      </c>
      <c r="F28" s="76">
        <v>3474</v>
      </c>
    </row>
    <row r="29" spans="1:7" ht="20.100000000000001" customHeight="1" x14ac:dyDescent="0.2">
      <c r="A29" s="81">
        <v>17</v>
      </c>
      <c r="B29" s="82" t="s">
        <v>159</v>
      </c>
      <c r="C29" s="83">
        <v>45808</v>
      </c>
      <c r="D29" s="76">
        <v>5659</v>
      </c>
      <c r="E29" s="76">
        <v>456552</v>
      </c>
      <c r="F29" s="76">
        <v>6052</v>
      </c>
    </row>
    <row r="30" spans="1:7" ht="20.100000000000001" customHeight="1" x14ac:dyDescent="0.2">
      <c r="A30" s="81">
        <v>18</v>
      </c>
      <c r="B30" s="82" t="s">
        <v>164</v>
      </c>
      <c r="C30" s="83">
        <v>45822</v>
      </c>
      <c r="D30" s="76">
        <v>5669</v>
      </c>
      <c r="E30" s="76">
        <v>426389</v>
      </c>
      <c r="F30" s="76">
        <v>6025</v>
      </c>
    </row>
    <row r="31" spans="1:7" ht="20.100000000000001" customHeight="1" x14ac:dyDescent="0.2">
      <c r="A31" s="81">
        <v>19</v>
      </c>
      <c r="B31" s="82" t="s">
        <v>165</v>
      </c>
      <c r="C31" s="83">
        <v>45836</v>
      </c>
      <c r="D31" s="76">
        <v>3116</v>
      </c>
      <c r="E31" s="76">
        <v>227613</v>
      </c>
      <c r="F31" s="76">
        <v>3298</v>
      </c>
    </row>
    <row r="32" spans="1:7" ht="20.100000000000001" customHeight="1" x14ac:dyDescent="0.2">
      <c r="A32" s="70"/>
      <c r="B32" s="33"/>
      <c r="C32" s="34" t="s">
        <v>7</v>
      </c>
      <c r="D32" s="33">
        <f>SUM(D13:D31)</f>
        <v>101224</v>
      </c>
      <c r="E32" s="33">
        <f>SUM(E13:E31)</f>
        <v>8069974</v>
      </c>
      <c r="F32" s="34">
        <f>SUM(F13:F31)</f>
        <v>113398</v>
      </c>
      <c r="G32" s="6"/>
    </row>
    <row r="33" spans="1:6" x14ac:dyDescent="0.2">
      <c r="A33" s="6"/>
      <c r="B33" s="6"/>
      <c r="C33" s="10"/>
      <c r="D33" s="11"/>
      <c r="E33" s="11"/>
      <c r="F33" s="9"/>
    </row>
    <row r="34" spans="1:6" x14ac:dyDescent="0.2">
      <c r="A34" s="6"/>
      <c r="B34" s="6"/>
      <c r="C34" s="10"/>
      <c r="D34" s="11"/>
      <c r="E34" s="11"/>
      <c r="F34" s="9"/>
    </row>
    <row r="35" spans="1:6" x14ac:dyDescent="0.2">
      <c r="D35" s="7"/>
    </row>
    <row r="37" spans="1:6" x14ac:dyDescent="0.2">
      <c r="D37" s="7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/>
  </sheetPr>
  <dimension ref="A9:G16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1" customWidth="1"/>
    <col min="3" max="3" width="10.140625" customWidth="1"/>
    <col min="4" max="4" width="13" customWidth="1"/>
    <col min="5" max="5" width="12.140625" customWidth="1"/>
    <col min="6" max="6" width="11.85546875" customWidth="1"/>
  </cols>
  <sheetData>
    <row r="9" spans="1:7" s="26" customFormat="1" ht="20.100000000000001" customHeight="1" x14ac:dyDescent="0.2">
      <c r="A9" s="96" t="s">
        <v>23</v>
      </c>
      <c r="B9" s="96"/>
      <c r="C9" s="96"/>
      <c r="D9" s="96"/>
      <c r="E9" s="96"/>
      <c r="F9" s="96"/>
      <c r="G9" s="27"/>
    </row>
    <row r="10" spans="1:7" s="15" customFormat="1" ht="11.25" x14ac:dyDescent="0.2">
      <c r="B10" s="16"/>
      <c r="C10" s="16"/>
      <c r="D10" s="16"/>
      <c r="E10" s="16"/>
      <c r="F10" s="23" t="str">
        <f>+Principal!C13</f>
        <v>datos al 31/08/2025</v>
      </c>
      <c r="G10" s="16"/>
    </row>
    <row r="11" spans="1:7" s="12" customFormat="1" ht="15" x14ac:dyDescent="0.2">
      <c r="B11" s="13"/>
      <c r="C11" s="13"/>
      <c r="D11" s="13"/>
      <c r="E11" s="13"/>
      <c r="F11" s="14"/>
      <c r="G11" s="13"/>
    </row>
    <row r="12" spans="1:7" s="26" customFormat="1" ht="16.5" customHeight="1" x14ac:dyDescent="0.2">
      <c r="A12" s="31"/>
      <c r="B12" s="24" t="s">
        <v>8</v>
      </c>
      <c r="C12" s="25" t="s">
        <v>4</v>
      </c>
      <c r="D12" s="25" t="s">
        <v>5</v>
      </c>
      <c r="E12" s="25" t="s">
        <v>6</v>
      </c>
      <c r="F12" s="25" t="s">
        <v>9</v>
      </c>
    </row>
    <row r="13" spans="1:7" ht="16.5" customHeight="1" x14ac:dyDescent="0.2">
      <c r="A13" s="32"/>
      <c r="B13" s="75" t="s">
        <v>31</v>
      </c>
      <c r="C13" s="76">
        <v>56874</v>
      </c>
      <c r="D13" s="76">
        <v>4598445</v>
      </c>
      <c r="E13" s="76">
        <v>61183</v>
      </c>
      <c r="F13" s="78">
        <f>+E13/$E$16</f>
        <v>0.53954690159351659</v>
      </c>
      <c r="G13" s="5"/>
    </row>
    <row r="14" spans="1:7" ht="16.5" customHeight="1" x14ac:dyDescent="0.2">
      <c r="A14" s="32"/>
      <c r="B14" s="75" t="s">
        <v>32</v>
      </c>
      <c r="C14" s="76">
        <v>39871</v>
      </c>
      <c r="D14" s="76">
        <v>3096940</v>
      </c>
      <c r="E14" s="76">
        <v>46928</v>
      </c>
      <c r="F14" s="78">
        <f>+E14/$E$16</f>
        <v>0.41383810859193804</v>
      </c>
      <c r="G14" s="5"/>
    </row>
    <row r="15" spans="1:7" ht="16.5" customHeight="1" x14ac:dyDescent="0.2">
      <c r="A15" s="32"/>
      <c r="B15" s="79" t="s">
        <v>108</v>
      </c>
      <c r="C15" s="80">
        <v>4479</v>
      </c>
      <c r="D15" s="80">
        <v>374589</v>
      </c>
      <c r="E15" s="80">
        <v>5286</v>
      </c>
      <c r="F15" s="78">
        <f>+E15/$E$16</f>
        <v>4.6614989814545357E-2</v>
      </c>
      <c r="G15" s="5"/>
    </row>
    <row r="16" spans="1:7" ht="16.5" customHeight="1" x14ac:dyDescent="0.2">
      <c r="B16" s="63" t="s">
        <v>7</v>
      </c>
      <c r="C16" s="64">
        <f>SUM(C13:C15)</f>
        <v>101224</v>
      </c>
      <c r="D16" s="64">
        <f>SUM(D13:D15)</f>
        <v>8069974</v>
      </c>
      <c r="E16" s="64">
        <f>SUM(E13:E15)</f>
        <v>113397</v>
      </c>
      <c r="F16" s="65">
        <f>+E16/$E$16</f>
        <v>1</v>
      </c>
      <c r="G16" s="5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4:G81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1" customWidth="1"/>
    <col min="3" max="3" width="10.140625" customWidth="1"/>
    <col min="4" max="4" width="13.140625" customWidth="1"/>
    <col min="5" max="5" width="12.140625" customWidth="1"/>
    <col min="6" max="6" width="11.7109375" bestFit="1" customWidth="1"/>
  </cols>
  <sheetData>
    <row r="4" spans="2:7" x14ac:dyDescent="0.2">
      <c r="E4" s="6"/>
    </row>
    <row r="9" spans="2:7" s="28" customFormat="1" ht="20.100000000000001" customHeight="1" x14ac:dyDescent="0.2">
      <c r="B9" s="96" t="s">
        <v>24</v>
      </c>
      <c r="C9" s="96"/>
      <c r="D9" s="96"/>
      <c r="E9" s="96"/>
      <c r="F9" s="96"/>
    </row>
    <row r="10" spans="2:7" s="3" customFormat="1" ht="11.25" x14ac:dyDescent="0.2">
      <c r="B10" s="16"/>
      <c r="C10" s="15"/>
      <c r="D10" s="15"/>
      <c r="E10" s="15"/>
      <c r="F10" s="23" t="str">
        <f>+Principal!C13</f>
        <v>datos al 31/08/2025</v>
      </c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20.100000000000001" customHeight="1" x14ac:dyDescent="0.2">
      <c r="B12" s="24" t="s">
        <v>10</v>
      </c>
      <c r="C12" s="25" t="s">
        <v>4</v>
      </c>
      <c r="D12" s="25" t="s">
        <v>5</v>
      </c>
      <c r="E12" s="25" t="s">
        <v>6</v>
      </c>
      <c r="F12" s="25" t="s">
        <v>9</v>
      </c>
    </row>
    <row r="13" spans="2:7" s="28" customFormat="1" ht="20.100000000000001" customHeight="1" x14ac:dyDescent="0.2">
      <c r="B13" s="75" t="s">
        <v>34</v>
      </c>
      <c r="C13" s="76">
        <v>15260</v>
      </c>
      <c r="D13" s="76">
        <v>1239704</v>
      </c>
      <c r="E13" s="76">
        <v>15518</v>
      </c>
      <c r="F13" s="77">
        <f t="shared" ref="F13:F44" si="0">+E13/$E$81</f>
        <v>0.13684303350970017</v>
      </c>
    </row>
    <row r="14" spans="2:7" s="28" customFormat="1" ht="20.100000000000001" customHeight="1" x14ac:dyDescent="0.2">
      <c r="B14" s="75" t="s">
        <v>33</v>
      </c>
      <c r="C14" s="76">
        <v>11677</v>
      </c>
      <c r="D14" s="76">
        <v>908344</v>
      </c>
      <c r="E14" s="76">
        <v>13326</v>
      </c>
      <c r="F14" s="77">
        <f t="shared" si="0"/>
        <v>0.11751322751322751</v>
      </c>
    </row>
    <row r="15" spans="2:7" s="28" customFormat="1" ht="20.100000000000001" customHeight="1" x14ac:dyDescent="0.2">
      <c r="B15" s="75" t="s">
        <v>35</v>
      </c>
      <c r="C15" s="76">
        <v>12100</v>
      </c>
      <c r="D15" s="76">
        <v>949124</v>
      </c>
      <c r="E15" s="76">
        <v>13149</v>
      </c>
      <c r="F15" s="77">
        <f t="shared" si="0"/>
        <v>0.11595238095238095</v>
      </c>
    </row>
    <row r="16" spans="2:7" s="28" customFormat="1" ht="20.100000000000001" customHeight="1" x14ac:dyDescent="0.2">
      <c r="B16" s="75" t="s">
        <v>37</v>
      </c>
      <c r="C16" s="76">
        <v>7160</v>
      </c>
      <c r="D16" s="76">
        <v>524871</v>
      </c>
      <c r="E16" s="76">
        <v>8445</v>
      </c>
      <c r="F16" s="77">
        <f t="shared" si="0"/>
        <v>7.4470899470899465E-2</v>
      </c>
    </row>
    <row r="17" spans="2:6" s="28" customFormat="1" ht="20.100000000000001" customHeight="1" x14ac:dyDescent="0.2">
      <c r="B17" s="75" t="s">
        <v>39</v>
      </c>
      <c r="C17" s="76">
        <v>7565</v>
      </c>
      <c r="D17" s="76">
        <v>549324</v>
      </c>
      <c r="E17" s="76">
        <v>8394</v>
      </c>
      <c r="F17" s="77">
        <f t="shared" si="0"/>
        <v>7.4021164021164015E-2</v>
      </c>
    </row>
    <row r="18" spans="2:6" s="28" customFormat="1" ht="20.100000000000001" customHeight="1" x14ac:dyDescent="0.2">
      <c r="B18" s="75" t="s">
        <v>36</v>
      </c>
      <c r="C18" s="76">
        <v>5709</v>
      </c>
      <c r="D18" s="76">
        <v>466813</v>
      </c>
      <c r="E18" s="76">
        <v>6749</v>
      </c>
      <c r="F18" s="77">
        <f t="shared" si="0"/>
        <v>5.9514991181657852E-2</v>
      </c>
    </row>
    <row r="19" spans="2:6" s="28" customFormat="1" ht="20.100000000000001" customHeight="1" x14ac:dyDescent="0.2">
      <c r="B19" s="75" t="s">
        <v>40</v>
      </c>
      <c r="C19" s="76">
        <v>6029</v>
      </c>
      <c r="D19" s="76">
        <v>538544</v>
      </c>
      <c r="E19" s="76">
        <v>6687</v>
      </c>
      <c r="F19" s="77">
        <f t="shared" si="0"/>
        <v>5.8968253968253968E-2</v>
      </c>
    </row>
    <row r="20" spans="2:6" s="28" customFormat="1" ht="20.100000000000001" customHeight="1" x14ac:dyDescent="0.2">
      <c r="B20" s="75" t="s">
        <v>41</v>
      </c>
      <c r="C20" s="76">
        <v>5994</v>
      </c>
      <c r="D20" s="76">
        <v>516477</v>
      </c>
      <c r="E20" s="76">
        <v>6450</v>
      </c>
      <c r="F20" s="77">
        <f t="shared" si="0"/>
        <v>5.6878306878306875E-2</v>
      </c>
    </row>
    <row r="21" spans="2:6" s="28" customFormat="1" ht="20.100000000000001" customHeight="1" x14ac:dyDescent="0.2">
      <c r="B21" s="75" t="s">
        <v>43</v>
      </c>
      <c r="C21" s="76">
        <v>3740</v>
      </c>
      <c r="D21" s="76">
        <v>255080</v>
      </c>
      <c r="E21" s="76">
        <v>4547</v>
      </c>
      <c r="F21" s="77">
        <f t="shared" si="0"/>
        <v>4.0097001763668427E-2</v>
      </c>
    </row>
    <row r="22" spans="2:6" s="28" customFormat="1" ht="20.100000000000001" customHeight="1" x14ac:dyDescent="0.2">
      <c r="B22" s="75" t="s">
        <v>48</v>
      </c>
      <c r="C22" s="76">
        <v>3676</v>
      </c>
      <c r="D22" s="76">
        <v>332724</v>
      </c>
      <c r="E22" s="76">
        <v>4434</v>
      </c>
      <c r="F22" s="77">
        <f t="shared" si="0"/>
        <v>3.9100529100529101E-2</v>
      </c>
    </row>
    <row r="23" spans="2:6" s="28" customFormat="1" ht="20.100000000000001" customHeight="1" x14ac:dyDescent="0.2">
      <c r="B23" s="75" t="s">
        <v>38</v>
      </c>
      <c r="C23" s="76">
        <v>3329</v>
      </c>
      <c r="D23" s="76">
        <v>295566</v>
      </c>
      <c r="E23" s="76">
        <v>3829</v>
      </c>
      <c r="F23" s="77">
        <f t="shared" si="0"/>
        <v>3.3765432098765431E-2</v>
      </c>
    </row>
    <row r="24" spans="2:6" s="28" customFormat="1" ht="20.100000000000001" customHeight="1" x14ac:dyDescent="0.2">
      <c r="B24" s="75" t="s">
        <v>42</v>
      </c>
      <c r="C24" s="76">
        <v>3023</v>
      </c>
      <c r="D24" s="76">
        <v>207794</v>
      </c>
      <c r="E24" s="76">
        <v>3609</v>
      </c>
      <c r="F24" s="77">
        <f t="shared" si="0"/>
        <v>3.1825396825396826E-2</v>
      </c>
    </row>
    <row r="25" spans="2:6" s="28" customFormat="1" ht="20.100000000000001" customHeight="1" x14ac:dyDescent="0.2">
      <c r="B25" s="75" t="s">
        <v>46</v>
      </c>
      <c r="C25" s="76">
        <v>2919</v>
      </c>
      <c r="D25" s="76">
        <v>262465</v>
      </c>
      <c r="E25" s="76">
        <v>3109</v>
      </c>
      <c r="F25" s="77">
        <f t="shared" si="0"/>
        <v>2.7416225749559084E-2</v>
      </c>
    </row>
    <row r="26" spans="2:6" s="28" customFormat="1" ht="20.100000000000001" customHeight="1" x14ac:dyDescent="0.2">
      <c r="B26" s="75" t="s">
        <v>47</v>
      </c>
      <c r="C26" s="76">
        <v>2319</v>
      </c>
      <c r="D26" s="76">
        <v>175928</v>
      </c>
      <c r="E26" s="76">
        <v>2745</v>
      </c>
      <c r="F26" s="77">
        <f t="shared" si="0"/>
        <v>2.4206349206349207E-2</v>
      </c>
    </row>
    <row r="27" spans="2:6" s="28" customFormat="1" ht="20.100000000000001" customHeight="1" x14ac:dyDescent="0.2">
      <c r="B27" s="75" t="s">
        <v>50</v>
      </c>
      <c r="C27" s="76">
        <v>1685</v>
      </c>
      <c r="D27" s="76">
        <v>113278</v>
      </c>
      <c r="E27" s="76">
        <v>1943</v>
      </c>
      <c r="F27" s="77">
        <f t="shared" si="0"/>
        <v>1.7134038800705468E-2</v>
      </c>
    </row>
    <row r="28" spans="2:6" s="28" customFormat="1" ht="20.100000000000001" customHeight="1" x14ac:dyDescent="0.2">
      <c r="B28" s="75" t="s">
        <v>45</v>
      </c>
      <c r="C28" s="76">
        <v>1375</v>
      </c>
      <c r="D28" s="76">
        <v>103909</v>
      </c>
      <c r="E28" s="76">
        <v>1664</v>
      </c>
      <c r="F28" s="77">
        <f t="shared" si="0"/>
        <v>1.4673721340388007E-2</v>
      </c>
    </row>
    <row r="29" spans="2:6" s="28" customFormat="1" ht="20.100000000000001" customHeight="1" x14ac:dyDescent="0.2">
      <c r="B29" s="75" t="s">
        <v>49</v>
      </c>
      <c r="C29" s="76">
        <v>1086</v>
      </c>
      <c r="D29" s="76">
        <v>79244</v>
      </c>
      <c r="E29" s="76">
        <v>1266</v>
      </c>
      <c r="F29" s="77">
        <f t="shared" si="0"/>
        <v>1.1164021164021164E-2</v>
      </c>
    </row>
    <row r="30" spans="2:6" s="28" customFormat="1" ht="20.100000000000001" customHeight="1" x14ac:dyDescent="0.2">
      <c r="B30" s="75" t="s">
        <v>44</v>
      </c>
      <c r="C30" s="76">
        <v>911</v>
      </c>
      <c r="D30" s="76">
        <v>45523</v>
      </c>
      <c r="E30" s="76">
        <v>1121</v>
      </c>
      <c r="F30" s="77">
        <f t="shared" si="0"/>
        <v>9.8853615520282188E-3</v>
      </c>
    </row>
    <row r="31" spans="2:6" s="28" customFormat="1" ht="20.100000000000001" customHeight="1" x14ac:dyDescent="0.2">
      <c r="B31" s="75" t="s">
        <v>51</v>
      </c>
      <c r="C31" s="76">
        <v>683</v>
      </c>
      <c r="D31" s="76">
        <v>58107</v>
      </c>
      <c r="E31" s="76">
        <v>779</v>
      </c>
      <c r="F31" s="77">
        <f t="shared" si="0"/>
        <v>6.8694885361552027E-3</v>
      </c>
    </row>
    <row r="32" spans="2:6" s="28" customFormat="1" ht="20.100000000000001" customHeight="1" x14ac:dyDescent="0.2">
      <c r="B32" s="75" t="s">
        <v>145</v>
      </c>
      <c r="C32" s="76">
        <v>420</v>
      </c>
      <c r="D32" s="76">
        <v>18400</v>
      </c>
      <c r="E32" s="76">
        <v>549</v>
      </c>
      <c r="F32" s="77">
        <f t="shared" si="0"/>
        <v>4.8412698412698416E-3</v>
      </c>
    </row>
    <row r="33" spans="2:6" s="28" customFormat="1" ht="20.100000000000001" customHeight="1" x14ac:dyDescent="0.2">
      <c r="B33" s="75" t="s">
        <v>61</v>
      </c>
      <c r="C33" s="76">
        <v>352</v>
      </c>
      <c r="D33" s="76">
        <v>28952</v>
      </c>
      <c r="E33" s="76">
        <v>401</v>
      </c>
      <c r="F33" s="77">
        <f t="shared" si="0"/>
        <v>3.5361552028218696E-3</v>
      </c>
    </row>
    <row r="34" spans="2:6" s="28" customFormat="1" ht="20.100000000000001" customHeight="1" x14ac:dyDescent="0.2">
      <c r="B34" s="75" t="s">
        <v>62</v>
      </c>
      <c r="C34" s="76">
        <v>309</v>
      </c>
      <c r="D34" s="76">
        <v>29145</v>
      </c>
      <c r="E34" s="76">
        <v>367</v>
      </c>
      <c r="F34" s="77">
        <f t="shared" si="0"/>
        <v>3.2363315696649032E-3</v>
      </c>
    </row>
    <row r="35" spans="2:6" s="28" customFormat="1" ht="20.100000000000001" customHeight="1" x14ac:dyDescent="0.2">
      <c r="B35" s="75" t="s">
        <v>59</v>
      </c>
      <c r="C35" s="76">
        <v>300</v>
      </c>
      <c r="D35" s="76">
        <v>34434</v>
      </c>
      <c r="E35" s="76">
        <v>320</v>
      </c>
      <c r="F35" s="77">
        <f t="shared" si="0"/>
        <v>2.8218694885361554E-3</v>
      </c>
    </row>
    <row r="36" spans="2:6" s="28" customFormat="1" ht="20.100000000000001" customHeight="1" x14ac:dyDescent="0.2">
      <c r="B36" s="75" t="s">
        <v>111</v>
      </c>
      <c r="C36" s="76">
        <v>266</v>
      </c>
      <c r="D36" s="76">
        <v>15436</v>
      </c>
      <c r="E36" s="76">
        <v>306</v>
      </c>
      <c r="F36" s="77">
        <f t="shared" si="0"/>
        <v>2.6984126984126986E-3</v>
      </c>
    </row>
    <row r="37" spans="2:6" s="28" customFormat="1" ht="20.100000000000001" customHeight="1" x14ac:dyDescent="0.2">
      <c r="B37" s="75" t="s">
        <v>66</v>
      </c>
      <c r="C37" s="76">
        <v>200</v>
      </c>
      <c r="D37" s="76">
        <v>25600</v>
      </c>
      <c r="E37" s="76">
        <v>241</v>
      </c>
      <c r="F37" s="77">
        <f t="shared" si="0"/>
        <v>2.1252204585537919E-3</v>
      </c>
    </row>
    <row r="38" spans="2:6" s="28" customFormat="1" ht="20.100000000000001" customHeight="1" x14ac:dyDescent="0.2">
      <c r="B38" s="75" t="s">
        <v>57</v>
      </c>
      <c r="C38" s="76">
        <v>200</v>
      </c>
      <c r="D38" s="76">
        <v>13090</v>
      </c>
      <c r="E38" s="76">
        <v>218</v>
      </c>
      <c r="F38" s="77">
        <f t="shared" si="0"/>
        <v>1.9223985890652556E-3</v>
      </c>
    </row>
    <row r="39" spans="2:6" s="28" customFormat="1" ht="20.100000000000001" customHeight="1" x14ac:dyDescent="0.2">
      <c r="B39" s="75" t="s">
        <v>64</v>
      </c>
      <c r="C39" s="76">
        <v>180</v>
      </c>
      <c r="D39" s="76">
        <v>21600</v>
      </c>
      <c r="E39" s="76">
        <v>211</v>
      </c>
      <c r="F39" s="77">
        <f t="shared" si="0"/>
        <v>1.8606701940035273E-3</v>
      </c>
    </row>
    <row r="40" spans="2:6" s="28" customFormat="1" ht="20.100000000000001" customHeight="1" x14ac:dyDescent="0.2">
      <c r="B40" s="75" t="s">
        <v>63</v>
      </c>
      <c r="C40" s="76">
        <v>160</v>
      </c>
      <c r="D40" s="76">
        <v>19549</v>
      </c>
      <c r="E40" s="76">
        <v>187</v>
      </c>
      <c r="F40" s="77">
        <f t="shared" si="0"/>
        <v>1.6490299823633157E-3</v>
      </c>
    </row>
    <row r="41" spans="2:6" s="28" customFormat="1" ht="20.100000000000001" customHeight="1" x14ac:dyDescent="0.2">
      <c r="B41" s="75" t="s">
        <v>109</v>
      </c>
      <c r="C41" s="76">
        <v>162</v>
      </c>
      <c r="D41" s="76">
        <v>17376</v>
      </c>
      <c r="E41" s="76">
        <v>156</v>
      </c>
      <c r="F41" s="77">
        <f t="shared" si="0"/>
        <v>1.3756613756613757E-3</v>
      </c>
    </row>
    <row r="42" spans="2:6" s="28" customFormat="1" ht="20.100000000000001" customHeight="1" x14ac:dyDescent="0.2">
      <c r="B42" s="75" t="s">
        <v>60</v>
      </c>
      <c r="C42" s="76">
        <v>132</v>
      </c>
      <c r="D42" s="76">
        <v>7392</v>
      </c>
      <c r="E42" s="76">
        <v>152</v>
      </c>
      <c r="F42" s="77">
        <f t="shared" si="0"/>
        <v>1.3403880070546738E-3</v>
      </c>
    </row>
    <row r="43" spans="2:6" s="28" customFormat="1" ht="20.100000000000001" customHeight="1" x14ac:dyDescent="0.2">
      <c r="B43" s="75" t="s">
        <v>52</v>
      </c>
      <c r="C43" s="76">
        <v>142</v>
      </c>
      <c r="D43" s="76">
        <v>13916</v>
      </c>
      <c r="E43" s="76">
        <v>142</v>
      </c>
      <c r="F43" s="77">
        <f t="shared" si="0"/>
        <v>1.252204585537919E-3</v>
      </c>
    </row>
    <row r="44" spans="2:6" s="28" customFormat="1" ht="20.100000000000001" customHeight="1" x14ac:dyDescent="0.2">
      <c r="B44" s="75" t="s">
        <v>54</v>
      </c>
      <c r="C44" s="76">
        <v>100</v>
      </c>
      <c r="D44" s="76">
        <v>9810</v>
      </c>
      <c r="E44" s="76">
        <v>137</v>
      </c>
      <c r="F44" s="77">
        <f t="shared" si="0"/>
        <v>1.2081128747795415E-3</v>
      </c>
    </row>
    <row r="45" spans="2:6" s="28" customFormat="1" ht="20.100000000000001" customHeight="1" x14ac:dyDescent="0.2">
      <c r="B45" s="75" t="s">
        <v>65</v>
      </c>
      <c r="C45" s="76">
        <v>120</v>
      </c>
      <c r="D45" s="76">
        <v>13799</v>
      </c>
      <c r="E45" s="76">
        <v>132</v>
      </c>
      <c r="F45" s="77">
        <f t="shared" ref="F45:F76" si="1">+E45/$E$81</f>
        <v>1.1640211640211639E-3</v>
      </c>
    </row>
    <row r="46" spans="2:6" s="28" customFormat="1" ht="20.100000000000001" customHeight="1" x14ac:dyDescent="0.2">
      <c r="B46" s="75" t="s">
        <v>55</v>
      </c>
      <c r="C46" s="76">
        <v>100</v>
      </c>
      <c r="D46" s="76">
        <v>9378</v>
      </c>
      <c r="E46" s="76">
        <v>131</v>
      </c>
      <c r="F46" s="77">
        <f t="shared" si="1"/>
        <v>1.1552028218694886E-3</v>
      </c>
    </row>
    <row r="47" spans="2:6" s="28" customFormat="1" ht="20.100000000000001" customHeight="1" x14ac:dyDescent="0.2">
      <c r="B47" s="75" t="s">
        <v>110</v>
      </c>
      <c r="C47" s="76">
        <v>120</v>
      </c>
      <c r="D47" s="76">
        <v>13086</v>
      </c>
      <c r="E47" s="76">
        <v>120</v>
      </c>
      <c r="F47" s="77">
        <f t="shared" si="1"/>
        <v>1.0582010582010583E-3</v>
      </c>
    </row>
    <row r="48" spans="2:6" s="28" customFormat="1" ht="20.100000000000001" customHeight="1" x14ac:dyDescent="0.2">
      <c r="B48" s="75" t="s">
        <v>53</v>
      </c>
      <c r="C48" s="76">
        <v>112</v>
      </c>
      <c r="D48" s="76">
        <v>5992</v>
      </c>
      <c r="E48" s="76">
        <v>120</v>
      </c>
      <c r="F48" s="77">
        <f t="shared" si="1"/>
        <v>1.0582010582010583E-3</v>
      </c>
    </row>
    <row r="49" spans="2:6" s="28" customFormat="1" ht="20.100000000000001" customHeight="1" x14ac:dyDescent="0.2">
      <c r="B49" s="75" t="s">
        <v>161</v>
      </c>
      <c r="C49" s="76">
        <v>118</v>
      </c>
      <c r="D49" s="76">
        <v>5782</v>
      </c>
      <c r="E49" s="76">
        <v>112</v>
      </c>
      <c r="F49" s="77">
        <f t="shared" si="1"/>
        <v>9.8765432098765434E-4</v>
      </c>
    </row>
    <row r="50" spans="2:6" s="28" customFormat="1" ht="20.100000000000001" customHeight="1" x14ac:dyDescent="0.2">
      <c r="B50" s="75" t="s">
        <v>166</v>
      </c>
      <c r="C50" s="76">
        <v>107</v>
      </c>
      <c r="D50" s="76">
        <v>10486</v>
      </c>
      <c r="E50" s="76">
        <v>107</v>
      </c>
      <c r="F50" s="77">
        <f t="shared" si="1"/>
        <v>9.4356261022927694E-4</v>
      </c>
    </row>
    <row r="51" spans="2:6" s="28" customFormat="1" ht="20.100000000000001" customHeight="1" x14ac:dyDescent="0.2">
      <c r="B51" s="75" t="s">
        <v>58</v>
      </c>
      <c r="C51" s="76">
        <v>106</v>
      </c>
      <c r="D51" s="76">
        <v>10388</v>
      </c>
      <c r="E51" s="76">
        <v>106</v>
      </c>
      <c r="F51" s="77">
        <f t="shared" si="1"/>
        <v>9.347442680776014E-4</v>
      </c>
    </row>
    <row r="52" spans="2:6" s="28" customFormat="1" ht="20.100000000000001" customHeight="1" x14ac:dyDescent="0.2">
      <c r="B52" s="75" t="s">
        <v>56</v>
      </c>
      <c r="C52" s="76">
        <v>87</v>
      </c>
      <c r="D52" s="76">
        <v>5019</v>
      </c>
      <c r="E52" s="76">
        <v>103</v>
      </c>
      <c r="F52" s="77">
        <f t="shared" si="1"/>
        <v>9.0828924162257498E-4</v>
      </c>
    </row>
    <row r="53" spans="2:6" s="28" customFormat="1" ht="20.100000000000001" customHeight="1" x14ac:dyDescent="0.2">
      <c r="B53" s="75" t="s">
        <v>112</v>
      </c>
      <c r="C53" s="76">
        <v>99</v>
      </c>
      <c r="D53" s="76">
        <v>9009</v>
      </c>
      <c r="E53" s="76">
        <v>92</v>
      </c>
      <c r="F53" s="77">
        <f t="shared" si="1"/>
        <v>8.1128747795414463E-4</v>
      </c>
    </row>
    <row r="54" spans="2:6" s="28" customFormat="1" ht="20.100000000000001" customHeight="1" x14ac:dyDescent="0.2">
      <c r="B54" s="75" t="s">
        <v>113</v>
      </c>
      <c r="C54" s="76">
        <v>80</v>
      </c>
      <c r="D54" s="76">
        <v>8976</v>
      </c>
      <c r="E54" s="76">
        <v>85</v>
      </c>
      <c r="F54" s="77">
        <f t="shared" si="1"/>
        <v>7.4955908289241625E-4</v>
      </c>
    </row>
    <row r="55" spans="2:6" s="28" customFormat="1" ht="20.100000000000001" customHeight="1" x14ac:dyDescent="0.2">
      <c r="B55" s="75" t="s">
        <v>116</v>
      </c>
      <c r="C55" s="76">
        <v>60</v>
      </c>
      <c r="D55" s="76">
        <v>5887</v>
      </c>
      <c r="E55" s="76">
        <v>82</v>
      </c>
      <c r="F55" s="77">
        <f t="shared" si="1"/>
        <v>7.2310405643738972E-4</v>
      </c>
    </row>
    <row r="56" spans="2:6" s="28" customFormat="1" ht="20.100000000000001" customHeight="1" x14ac:dyDescent="0.2">
      <c r="B56" s="75" t="s">
        <v>122</v>
      </c>
      <c r="C56" s="76">
        <v>60</v>
      </c>
      <c r="D56" s="76">
        <v>5850</v>
      </c>
      <c r="E56" s="76">
        <v>82</v>
      </c>
      <c r="F56" s="77">
        <f t="shared" si="1"/>
        <v>7.2310405643738972E-4</v>
      </c>
    </row>
    <row r="57" spans="2:6" s="28" customFormat="1" ht="20.100000000000001" customHeight="1" x14ac:dyDescent="0.2">
      <c r="B57" s="75" t="s">
        <v>114</v>
      </c>
      <c r="C57" s="76">
        <v>80</v>
      </c>
      <c r="D57" s="76">
        <v>8778</v>
      </c>
      <c r="E57" s="76">
        <v>79</v>
      </c>
      <c r="F57" s="77">
        <f t="shared" si="1"/>
        <v>6.966490299823633E-4</v>
      </c>
    </row>
    <row r="58" spans="2:6" s="28" customFormat="1" ht="20.100000000000001" customHeight="1" x14ac:dyDescent="0.2">
      <c r="B58" s="75" t="s">
        <v>70</v>
      </c>
      <c r="C58" s="76">
        <v>60</v>
      </c>
      <c r="D58" s="76">
        <v>7200</v>
      </c>
      <c r="E58" s="76">
        <v>70</v>
      </c>
      <c r="F58" s="77">
        <f t="shared" si="1"/>
        <v>6.1728395061728394E-4</v>
      </c>
    </row>
    <row r="59" spans="2:6" s="28" customFormat="1" ht="20.100000000000001" customHeight="1" x14ac:dyDescent="0.2">
      <c r="B59" s="75" t="s">
        <v>124</v>
      </c>
      <c r="C59" s="76">
        <v>67</v>
      </c>
      <c r="D59" s="76">
        <v>5313</v>
      </c>
      <c r="E59" s="76">
        <v>69</v>
      </c>
      <c r="F59" s="77">
        <f t="shared" si="1"/>
        <v>6.084656084656085E-4</v>
      </c>
    </row>
    <row r="60" spans="2:6" s="28" customFormat="1" ht="20.100000000000001" customHeight="1" x14ac:dyDescent="0.2">
      <c r="B60" s="75" t="s">
        <v>115</v>
      </c>
      <c r="C60" s="76">
        <v>60</v>
      </c>
      <c r="D60" s="76">
        <v>7046</v>
      </c>
      <c r="E60" s="76">
        <v>64</v>
      </c>
      <c r="F60" s="77">
        <f t="shared" si="1"/>
        <v>5.6437389770723099E-4</v>
      </c>
    </row>
    <row r="61" spans="2:6" s="28" customFormat="1" ht="20.100000000000001" customHeight="1" x14ac:dyDescent="0.2">
      <c r="B61" s="75" t="s">
        <v>117</v>
      </c>
      <c r="C61" s="76">
        <v>40</v>
      </c>
      <c r="D61" s="76">
        <v>3820</v>
      </c>
      <c r="E61" s="76">
        <v>53</v>
      </c>
      <c r="F61" s="77">
        <f t="shared" si="1"/>
        <v>4.673721340388007E-4</v>
      </c>
    </row>
    <row r="62" spans="2:6" s="28" customFormat="1" ht="20.100000000000001" customHeight="1" x14ac:dyDescent="0.2">
      <c r="B62" s="75" t="s">
        <v>68</v>
      </c>
      <c r="C62" s="76">
        <v>40</v>
      </c>
      <c r="D62" s="76">
        <v>2520</v>
      </c>
      <c r="E62" s="76">
        <v>52</v>
      </c>
      <c r="F62" s="77">
        <f t="shared" si="1"/>
        <v>4.5855379188712521E-4</v>
      </c>
    </row>
    <row r="63" spans="2:6" s="28" customFormat="1" ht="20.100000000000001" customHeight="1" x14ac:dyDescent="0.2">
      <c r="B63" s="75" t="s">
        <v>69</v>
      </c>
      <c r="C63" s="76">
        <v>40</v>
      </c>
      <c r="D63" s="76">
        <v>5120</v>
      </c>
      <c r="E63" s="76">
        <v>49</v>
      </c>
      <c r="F63" s="77">
        <f t="shared" si="1"/>
        <v>4.3209876543209879E-4</v>
      </c>
    </row>
    <row r="64" spans="2:6" s="28" customFormat="1" ht="20.100000000000001" customHeight="1" x14ac:dyDescent="0.2">
      <c r="B64" s="75" t="s">
        <v>160</v>
      </c>
      <c r="C64" s="76">
        <v>40</v>
      </c>
      <c r="D64" s="76">
        <v>40</v>
      </c>
      <c r="E64" s="76">
        <v>48</v>
      </c>
      <c r="F64" s="77">
        <f t="shared" si="1"/>
        <v>4.232804232804233E-4</v>
      </c>
    </row>
    <row r="65" spans="2:6" s="28" customFormat="1" ht="20.100000000000001" customHeight="1" x14ac:dyDescent="0.2">
      <c r="B65" s="75" t="s">
        <v>146</v>
      </c>
      <c r="C65" s="76">
        <v>40</v>
      </c>
      <c r="D65" s="76">
        <v>4614</v>
      </c>
      <c r="E65" s="76">
        <v>43</v>
      </c>
      <c r="F65" s="77">
        <f t="shared" si="1"/>
        <v>3.7918871252204584E-4</v>
      </c>
    </row>
    <row r="66" spans="2:6" s="28" customFormat="1" ht="20.100000000000001" customHeight="1" x14ac:dyDescent="0.2">
      <c r="B66" s="75" t="s">
        <v>118</v>
      </c>
      <c r="C66" s="76">
        <v>40</v>
      </c>
      <c r="D66" s="76">
        <v>4560</v>
      </c>
      <c r="E66" s="76">
        <v>41</v>
      </c>
      <c r="F66" s="77">
        <f t="shared" si="1"/>
        <v>3.6155202821869486E-4</v>
      </c>
    </row>
    <row r="67" spans="2:6" s="28" customFormat="1" ht="20.100000000000001" customHeight="1" x14ac:dyDescent="0.2">
      <c r="B67" s="75" t="s">
        <v>71</v>
      </c>
      <c r="C67" s="76">
        <v>40</v>
      </c>
      <c r="D67" s="76">
        <v>4560</v>
      </c>
      <c r="E67" s="76">
        <v>41</v>
      </c>
      <c r="F67" s="77">
        <f t="shared" si="1"/>
        <v>3.6155202821869486E-4</v>
      </c>
    </row>
    <row r="68" spans="2:6" s="28" customFormat="1" ht="20.100000000000001" customHeight="1" x14ac:dyDescent="0.2">
      <c r="B68" s="75" t="s">
        <v>167</v>
      </c>
      <c r="C68" s="76">
        <v>44</v>
      </c>
      <c r="D68" s="76">
        <v>4004</v>
      </c>
      <c r="E68" s="76">
        <v>41</v>
      </c>
      <c r="F68" s="77">
        <f t="shared" si="1"/>
        <v>3.6155202821869486E-4</v>
      </c>
    </row>
    <row r="69" spans="2:6" s="28" customFormat="1" ht="20.100000000000001" customHeight="1" x14ac:dyDescent="0.2">
      <c r="B69" s="75" t="s">
        <v>119</v>
      </c>
      <c r="C69" s="76">
        <v>40</v>
      </c>
      <c r="D69" s="76">
        <v>4776</v>
      </c>
      <c r="E69" s="76">
        <v>41</v>
      </c>
      <c r="F69" s="77">
        <f t="shared" si="1"/>
        <v>3.6155202821869486E-4</v>
      </c>
    </row>
    <row r="70" spans="2:6" s="28" customFormat="1" ht="20.100000000000001" customHeight="1" x14ac:dyDescent="0.2">
      <c r="B70" s="75" t="s">
        <v>120</v>
      </c>
      <c r="C70" s="76">
        <v>40</v>
      </c>
      <c r="D70" s="76">
        <v>4080</v>
      </c>
      <c r="E70" s="76">
        <v>37</v>
      </c>
      <c r="F70" s="77">
        <f t="shared" si="1"/>
        <v>3.2627865961199295E-4</v>
      </c>
    </row>
    <row r="71" spans="2:6" s="28" customFormat="1" ht="20.100000000000001" customHeight="1" x14ac:dyDescent="0.2">
      <c r="B71" s="75" t="s">
        <v>121</v>
      </c>
      <c r="C71" s="76">
        <v>40</v>
      </c>
      <c r="D71" s="76">
        <v>4080</v>
      </c>
      <c r="E71" s="76">
        <v>37</v>
      </c>
      <c r="F71" s="77">
        <f t="shared" si="1"/>
        <v>3.2627865961199295E-4</v>
      </c>
    </row>
    <row r="72" spans="2:6" s="28" customFormat="1" ht="20.100000000000001" customHeight="1" x14ac:dyDescent="0.2">
      <c r="B72" s="75" t="s">
        <v>147</v>
      </c>
      <c r="C72" s="76">
        <v>20</v>
      </c>
      <c r="D72" s="76">
        <v>1958</v>
      </c>
      <c r="E72" s="76">
        <v>27</v>
      </c>
      <c r="F72" s="77">
        <f t="shared" si="1"/>
        <v>2.380952380952381E-4</v>
      </c>
    </row>
    <row r="73" spans="2:6" s="28" customFormat="1" ht="20.100000000000001" customHeight="1" x14ac:dyDescent="0.2">
      <c r="B73" s="75" t="s">
        <v>148</v>
      </c>
      <c r="C73" s="76">
        <v>20</v>
      </c>
      <c r="D73" s="76">
        <v>1952</v>
      </c>
      <c r="E73" s="76">
        <v>27</v>
      </c>
      <c r="F73" s="77">
        <f t="shared" si="1"/>
        <v>2.380952380952381E-4</v>
      </c>
    </row>
    <row r="74" spans="2:6" s="28" customFormat="1" ht="20.100000000000001" customHeight="1" x14ac:dyDescent="0.2">
      <c r="B74" s="75" t="s">
        <v>67</v>
      </c>
      <c r="C74" s="76">
        <v>20</v>
      </c>
      <c r="D74" s="76">
        <v>1902</v>
      </c>
      <c r="E74" s="76">
        <v>27</v>
      </c>
      <c r="F74" s="77">
        <f t="shared" si="1"/>
        <v>2.380952380952381E-4</v>
      </c>
    </row>
    <row r="75" spans="2:6" s="28" customFormat="1" ht="20.100000000000001" customHeight="1" x14ac:dyDescent="0.2">
      <c r="B75" s="75" t="s">
        <v>123</v>
      </c>
      <c r="C75" s="76">
        <v>21</v>
      </c>
      <c r="D75" s="76">
        <v>1176</v>
      </c>
      <c r="E75" s="76">
        <v>24</v>
      </c>
      <c r="F75" s="77">
        <f t="shared" si="1"/>
        <v>2.1164021164021165E-4</v>
      </c>
    </row>
    <row r="76" spans="2:6" s="28" customFormat="1" ht="20.100000000000001" customHeight="1" x14ac:dyDescent="0.2">
      <c r="B76" s="75" t="s">
        <v>149</v>
      </c>
      <c r="C76" s="76">
        <v>20</v>
      </c>
      <c r="D76" s="76">
        <v>2400</v>
      </c>
      <c r="E76" s="76">
        <v>24</v>
      </c>
      <c r="F76" s="77">
        <f t="shared" si="1"/>
        <v>2.1164021164021165E-4</v>
      </c>
    </row>
    <row r="77" spans="2:6" s="28" customFormat="1" ht="20.100000000000001" customHeight="1" x14ac:dyDescent="0.2">
      <c r="B77" s="75" t="s">
        <v>125</v>
      </c>
      <c r="C77" s="76">
        <v>20</v>
      </c>
      <c r="D77" s="76">
        <v>2400</v>
      </c>
      <c r="E77" s="76">
        <v>22</v>
      </c>
      <c r="F77" s="77">
        <f t="shared" ref="F77:F80" si="2">+E77/$E$81</f>
        <v>1.9400352733686067E-4</v>
      </c>
    </row>
    <row r="78" spans="2:6" s="28" customFormat="1" ht="20.100000000000001" customHeight="1" x14ac:dyDescent="0.2">
      <c r="B78" s="75" t="s">
        <v>126</v>
      </c>
      <c r="C78" s="76">
        <v>20</v>
      </c>
      <c r="D78" s="76">
        <v>2160</v>
      </c>
      <c r="E78" s="76">
        <v>22</v>
      </c>
      <c r="F78" s="77">
        <f t="shared" si="2"/>
        <v>1.9400352733686067E-4</v>
      </c>
    </row>
    <row r="79" spans="2:6" s="28" customFormat="1" ht="20.100000000000001" customHeight="1" x14ac:dyDescent="0.2">
      <c r="B79" s="75" t="s">
        <v>127</v>
      </c>
      <c r="C79" s="76">
        <v>20</v>
      </c>
      <c r="D79" s="76">
        <v>2184</v>
      </c>
      <c r="E79" s="76">
        <v>20</v>
      </c>
      <c r="F79" s="77">
        <f t="shared" si="2"/>
        <v>1.7636684303350971E-4</v>
      </c>
    </row>
    <row r="80" spans="2:6" s="28" customFormat="1" ht="20.100000000000001" customHeight="1" x14ac:dyDescent="0.2">
      <c r="B80" s="75" t="s">
        <v>128</v>
      </c>
      <c r="C80" s="76">
        <v>20</v>
      </c>
      <c r="D80" s="76">
        <v>2160</v>
      </c>
      <c r="E80" s="76">
        <v>19</v>
      </c>
      <c r="F80" s="77">
        <f t="shared" si="2"/>
        <v>1.6754850088183422E-4</v>
      </c>
    </row>
    <row r="81" spans="2:6" ht="20.100000000000001" customHeight="1" x14ac:dyDescent="0.2">
      <c r="B81" s="60"/>
      <c r="C81" s="61">
        <f t="shared" ref="C81:E81" si="3">SUBTOTAL(109,C13:C80)</f>
        <v>101224</v>
      </c>
      <c r="D81" s="61">
        <f t="shared" si="3"/>
        <v>8069974</v>
      </c>
      <c r="E81" s="61">
        <f t="shared" si="3"/>
        <v>113400</v>
      </c>
      <c r="F81" s="62">
        <f>SUBTOTAL(109,F13:F80)</f>
        <v>1.0000000000000004</v>
      </c>
    </row>
  </sheetData>
  <mergeCells count="1">
    <mergeCell ref="B9:F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  <ignoredErrors>
    <ignoredError sqref="F81 F13:F53 F73:F77 F78:F80" calculatedColumn="1"/>
    <ignoredError sqref="F54:F61 F68:F72 F62:F67" evalError="1" calculatedColumn="1"/>
  </ignoredErrors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/>
  </sheetPr>
  <dimension ref="B9:G49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3" customWidth="1"/>
    <col min="3" max="3" width="10.140625" customWidth="1"/>
    <col min="4" max="4" width="11.7109375" customWidth="1"/>
    <col min="5" max="5" width="12.140625" customWidth="1"/>
    <col min="6" max="6" width="11.7109375" bestFit="1" customWidth="1"/>
  </cols>
  <sheetData>
    <row r="9" spans="2:7" s="28" customFormat="1" ht="20.100000000000001" customHeight="1" x14ac:dyDescent="0.2">
      <c r="B9" s="96" t="s">
        <v>25</v>
      </c>
      <c r="C9" s="96"/>
      <c r="D9" s="96"/>
      <c r="E9" s="96"/>
      <c r="F9" s="96"/>
    </row>
    <row r="10" spans="2:7" s="3" customFormat="1" ht="12.75" customHeight="1" x14ac:dyDescent="0.2">
      <c r="B10" s="16"/>
      <c r="C10" s="15"/>
      <c r="D10" s="15"/>
      <c r="E10" s="97" t="str">
        <f>+Principal!C13</f>
        <v>datos al 31/08/2025</v>
      </c>
      <c r="F10" s="97"/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20.100000000000001" customHeight="1" x14ac:dyDescent="0.2">
      <c r="B12" s="24" t="s">
        <v>10</v>
      </c>
      <c r="C12" s="25" t="s">
        <v>4</v>
      </c>
      <c r="D12" s="25" t="s">
        <v>5</v>
      </c>
      <c r="E12" s="25" t="s">
        <v>6</v>
      </c>
      <c r="F12" s="25" t="s">
        <v>9</v>
      </c>
    </row>
    <row r="13" spans="2:7" s="28" customFormat="1" ht="20.100000000000001" customHeight="1" x14ac:dyDescent="0.2">
      <c r="B13" s="75" t="s">
        <v>34</v>
      </c>
      <c r="C13" s="76">
        <v>15253</v>
      </c>
      <c r="D13" s="76">
        <v>1239116</v>
      </c>
      <c r="E13" s="76">
        <v>15511</v>
      </c>
      <c r="F13" s="77">
        <f t="shared" ref="F13:F48" si="0">+E13/$E$49</f>
        <v>0.1412003532057059</v>
      </c>
    </row>
    <row r="14" spans="2:7" s="28" customFormat="1" ht="20.100000000000001" customHeight="1" x14ac:dyDescent="0.2">
      <c r="B14" s="75" t="s">
        <v>33</v>
      </c>
      <c r="C14" s="76">
        <v>11677</v>
      </c>
      <c r="D14" s="76">
        <v>908344</v>
      </c>
      <c r="E14" s="76">
        <v>13326</v>
      </c>
      <c r="F14" s="77">
        <f t="shared" si="0"/>
        <v>0.12130977414861949</v>
      </c>
    </row>
    <row r="15" spans="2:7" s="28" customFormat="1" ht="20.100000000000001" customHeight="1" x14ac:dyDescent="0.2">
      <c r="B15" s="75" t="s">
        <v>35</v>
      </c>
      <c r="C15" s="76">
        <v>12100</v>
      </c>
      <c r="D15" s="76">
        <v>949124</v>
      </c>
      <c r="E15" s="76">
        <v>13149</v>
      </c>
      <c r="F15" s="77">
        <f t="shared" si="0"/>
        <v>0.11969850069639784</v>
      </c>
    </row>
    <row r="16" spans="2:7" s="28" customFormat="1" ht="20.100000000000001" customHeight="1" x14ac:dyDescent="0.2">
      <c r="B16" s="75" t="s">
        <v>37</v>
      </c>
      <c r="C16" s="76">
        <v>7160</v>
      </c>
      <c r="D16" s="76">
        <v>524871</v>
      </c>
      <c r="E16" s="76">
        <v>8445</v>
      </c>
      <c r="F16" s="77">
        <f t="shared" si="0"/>
        <v>7.6876860474642927E-2</v>
      </c>
    </row>
    <row r="17" spans="2:6" s="28" customFormat="1" ht="20.100000000000001" customHeight="1" x14ac:dyDescent="0.2">
      <c r="B17" s="75" t="s">
        <v>39</v>
      </c>
      <c r="C17" s="76">
        <v>7565</v>
      </c>
      <c r="D17" s="76">
        <v>549324</v>
      </c>
      <c r="E17" s="76">
        <v>8394</v>
      </c>
      <c r="F17" s="77">
        <f t="shared" si="0"/>
        <v>7.6412595242646861E-2</v>
      </c>
    </row>
    <row r="18" spans="2:6" s="28" customFormat="1" ht="20.100000000000001" customHeight="1" x14ac:dyDescent="0.2">
      <c r="B18" s="75" t="s">
        <v>40</v>
      </c>
      <c r="C18" s="76">
        <v>6029</v>
      </c>
      <c r="D18" s="76">
        <v>538544</v>
      </c>
      <c r="E18" s="76">
        <v>6687</v>
      </c>
      <c r="F18" s="77">
        <f t="shared" si="0"/>
        <v>6.0873364830543189E-2</v>
      </c>
    </row>
    <row r="19" spans="2:6" s="28" customFormat="1" ht="20.100000000000001" customHeight="1" x14ac:dyDescent="0.2">
      <c r="B19" s="75" t="s">
        <v>41</v>
      </c>
      <c r="C19" s="76">
        <v>5994</v>
      </c>
      <c r="D19" s="76">
        <v>516477</v>
      </c>
      <c r="E19" s="76">
        <v>6450</v>
      </c>
      <c r="F19" s="77">
        <f t="shared" si="0"/>
        <v>5.8715896987737937E-2</v>
      </c>
    </row>
    <row r="20" spans="2:6" s="28" customFormat="1" ht="20.100000000000001" customHeight="1" x14ac:dyDescent="0.2">
      <c r="B20" s="75" t="s">
        <v>36</v>
      </c>
      <c r="C20" s="76">
        <v>5426</v>
      </c>
      <c r="D20" s="76">
        <v>443601</v>
      </c>
      <c r="E20" s="76">
        <v>6429</v>
      </c>
      <c r="F20" s="77">
        <f t="shared" si="0"/>
        <v>5.8524728951033674E-2</v>
      </c>
    </row>
    <row r="21" spans="2:6" s="28" customFormat="1" ht="20.100000000000001" customHeight="1" x14ac:dyDescent="0.2">
      <c r="B21" s="75" t="s">
        <v>43</v>
      </c>
      <c r="C21" s="76">
        <v>3740</v>
      </c>
      <c r="D21" s="76">
        <v>255080</v>
      </c>
      <c r="E21" s="76">
        <v>4547</v>
      </c>
      <c r="F21" s="77">
        <f t="shared" si="0"/>
        <v>4.139243156639448E-2</v>
      </c>
    </row>
    <row r="22" spans="2:6" s="28" customFormat="1" ht="20.100000000000001" customHeight="1" x14ac:dyDescent="0.2">
      <c r="B22" s="75" t="s">
        <v>48</v>
      </c>
      <c r="C22" s="76">
        <v>3676</v>
      </c>
      <c r="D22" s="76">
        <v>332724</v>
      </c>
      <c r="E22" s="76">
        <v>4434</v>
      </c>
      <c r="F22" s="77">
        <f t="shared" si="0"/>
        <v>4.0363765464128683E-2</v>
      </c>
    </row>
    <row r="23" spans="2:6" s="28" customFormat="1" ht="20.100000000000001" customHeight="1" x14ac:dyDescent="0.2">
      <c r="B23" s="75" t="s">
        <v>38</v>
      </c>
      <c r="C23" s="76">
        <v>3329</v>
      </c>
      <c r="D23" s="76">
        <v>295566</v>
      </c>
      <c r="E23" s="76">
        <v>3829</v>
      </c>
      <c r="F23" s="77">
        <f t="shared" si="0"/>
        <v>3.4856305359077293E-2</v>
      </c>
    </row>
    <row r="24" spans="2:6" s="28" customFormat="1" ht="20.100000000000001" customHeight="1" x14ac:dyDescent="0.2">
      <c r="B24" s="75" t="s">
        <v>42</v>
      </c>
      <c r="C24" s="76">
        <v>3023</v>
      </c>
      <c r="D24" s="76">
        <v>207794</v>
      </c>
      <c r="E24" s="76">
        <v>3609</v>
      </c>
      <c r="F24" s="77">
        <f t="shared" si="0"/>
        <v>3.2853592593604063E-2</v>
      </c>
    </row>
    <row r="25" spans="2:6" s="28" customFormat="1" ht="20.100000000000001" customHeight="1" x14ac:dyDescent="0.2">
      <c r="B25" s="75" t="s">
        <v>46</v>
      </c>
      <c r="C25" s="76">
        <v>2919</v>
      </c>
      <c r="D25" s="76">
        <v>262465</v>
      </c>
      <c r="E25" s="76">
        <v>3109</v>
      </c>
      <c r="F25" s="77">
        <f t="shared" si="0"/>
        <v>2.8301972672073992E-2</v>
      </c>
    </row>
    <row r="26" spans="2:6" s="28" customFormat="1" ht="20.100000000000001" customHeight="1" x14ac:dyDescent="0.2">
      <c r="B26" s="75" t="s">
        <v>47</v>
      </c>
      <c r="C26" s="76">
        <v>2319</v>
      </c>
      <c r="D26" s="76">
        <v>175928</v>
      </c>
      <c r="E26" s="76">
        <v>2745</v>
      </c>
      <c r="F26" s="77">
        <f t="shared" si="0"/>
        <v>2.4988393369200099E-2</v>
      </c>
    </row>
    <row r="27" spans="2:6" s="28" customFormat="1" ht="20.100000000000001" customHeight="1" x14ac:dyDescent="0.2">
      <c r="B27" s="75" t="s">
        <v>50</v>
      </c>
      <c r="C27" s="76">
        <v>1685</v>
      </c>
      <c r="D27" s="76">
        <v>113278</v>
      </c>
      <c r="E27" s="76">
        <v>1943</v>
      </c>
      <c r="F27" s="77">
        <f t="shared" si="0"/>
        <v>1.7687595015065862E-2</v>
      </c>
    </row>
    <row r="28" spans="2:6" s="28" customFormat="1" ht="20.100000000000001" customHeight="1" x14ac:dyDescent="0.2">
      <c r="B28" s="75" t="s">
        <v>45</v>
      </c>
      <c r="C28" s="76">
        <v>1375</v>
      </c>
      <c r="D28" s="76">
        <v>103909</v>
      </c>
      <c r="E28" s="76">
        <v>1664</v>
      </c>
      <c r="F28" s="77">
        <f t="shared" si="0"/>
        <v>1.5147791098852082E-2</v>
      </c>
    </row>
    <row r="29" spans="2:6" s="28" customFormat="1" ht="20.100000000000001" customHeight="1" x14ac:dyDescent="0.2">
      <c r="B29" s="75" t="s">
        <v>49</v>
      </c>
      <c r="C29" s="76">
        <v>1086</v>
      </c>
      <c r="D29" s="76">
        <v>79244</v>
      </c>
      <c r="E29" s="76">
        <v>1266</v>
      </c>
      <c r="F29" s="77">
        <f t="shared" si="0"/>
        <v>1.1524701641314144E-2</v>
      </c>
    </row>
    <row r="30" spans="2:6" s="28" customFormat="1" ht="20.100000000000001" customHeight="1" x14ac:dyDescent="0.2">
      <c r="B30" s="75" t="s">
        <v>44</v>
      </c>
      <c r="C30" s="76">
        <v>911</v>
      </c>
      <c r="D30" s="76">
        <v>45523</v>
      </c>
      <c r="E30" s="76">
        <v>1121</v>
      </c>
      <c r="F30" s="77">
        <f t="shared" si="0"/>
        <v>1.0204731864070423E-2</v>
      </c>
    </row>
    <row r="31" spans="2:6" s="28" customFormat="1" ht="20.100000000000001" customHeight="1" x14ac:dyDescent="0.2">
      <c r="B31" s="75" t="s">
        <v>51</v>
      </c>
      <c r="C31" s="76">
        <v>683</v>
      </c>
      <c r="D31" s="76">
        <v>58107</v>
      </c>
      <c r="E31" s="76">
        <v>779</v>
      </c>
      <c r="F31" s="77">
        <f t="shared" si="0"/>
        <v>7.0914238377438529E-3</v>
      </c>
    </row>
    <row r="32" spans="2:6" s="28" customFormat="1" ht="20.100000000000001" customHeight="1" x14ac:dyDescent="0.2">
      <c r="B32" s="75" t="s">
        <v>61</v>
      </c>
      <c r="C32" s="76">
        <v>352</v>
      </c>
      <c r="D32" s="76">
        <v>28952</v>
      </c>
      <c r="E32" s="76">
        <v>401</v>
      </c>
      <c r="F32" s="77">
        <f t="shared" si="0"/>
        <v>3.6503991770671183E-3</v>
      </c>
    </row>
    <row r="33" spans="2:6" s="28" customFormat="1" ht="20.100000000000001" customHeight="1" x14ac:dyDescent="0.2">
      <c r="B33" s="75" t="s">
        <v>62</v>
      </c>
      <c r="C33" s="76">
        <v>309</v>
      </c>
      <c r="D33" s="76">
        <v>29145</v>
      </c>
      <c r="E33" s="76">
        <v>367</v>
      </c>
      <c r="F33" s="77">
        <f t="shared" si="0"/>
        <v>3.3408890224030734E-3</v>
      </c>
    </row>
    <row r="34" spans="2:6" s="28" customFormat="1" ht="20.100000000000001" customHeight="1" x14ac:dyDescent="0.2">
      <c r="B34" s="75" t="s">
        <v>111</v>
      </c>
      <c r="C34" s="76">
        <v>246</v>
      </c>
      <c r="D34" s="76">
        <v>15376</v>
      </c>
      <c r="E34" s="76">
        <v>284</v>
      </c>
      <c r="F34" s="77">
        <f t="shared" si="0"/>
        <v>2.5853201154290811E-3</v>
      </c>
    </row>
    <row r="35" spans="2:6" s="28" customFormat="1" ht="20.100000000000001" customHeight="1" x14ac:dyDescent="0.2">
      <c r="B35" s="75" t="s">
        <v>57</v>
      </c>
      <c r="C35" s="76">
        <v>200</v>
      </c>
      <c r="D35" s="76">
        <v>13090</v>
      </c>
      <c r="E35" s="76">
        <v>218</v>
      </c>
      <c r="F35" s="77">
        <f t="shared" si="0"/>
        <v>1.9845062857871115E-3</v>
      </c>
    </row>
    <row r="36" spans="2:6" s="28" customFormat="1" ht="20.100000000000001" customHeight="1" x14ac:dyDescent="0.2">
      <c r="B36" s="75" t="s">
        <v>60</v>
      </c>
      <c r="C36" s="76">
        <v>132</v>
      </c>
      <c r="D36" s="76">
        <v>7392</v>
      </c>
      <c r="E36" s="76">
        <v>152</v>
      </c>
      <c r="F36" s="77">
        <f t="shared" si="0"/>
        <v>1.383692456145142E-3</v>
      </c>
    </row>
    <row r="37" spans="2:6" s="28" customFormat="1" ht="20.100000000000001" customHeight="1" x14ac:dyDescent="0.2">
      <c r="B37" s="75" t="s">
        <v>52</v>
      </c>
      <c r="C37" s="76">
        <v>142</v>
      </c>
      <c r="D37" s="76">
        <v>13916</v>
      </c>
      <c r="E37" s="76">
        <v>142</v>
      </c>
      <c r="F37" s="77">
        <f t="shared" si="0"/>
        <v>1.2926600577145406E-3</v>
      </c>
    </row>
    <row r="38" spans="2:6" s="28" customFormat="1" ht="20.100000000000001" customHeight="1" x14ac:dyDescent="0.2">
      <c r="B38" s="75" t="s">
        <v>53</v>
      </c>
      <c r="C38" s="76">
        <v>112</v>
      </c>
      <c r="D38" s="76">
        <v>5992</v>
      </c>
      <c r="E38" s="76">
        <v>120</v>
      </c>
      <c r="F38" s="77">
        <f t="shared" si="0"/>
        <v>1.0923887811672174E-3</v>
      </c>
    </row>
    <row r="39" spans="2:6" s="28" customFormat="1" ht="20.100000000000001" customHeight="1" x14ac:dyDescent="0.2">
      <c r="B39" s="75" t="s">
        <v>161</v>
      </c>
      <c r="C39" s="76">
        <v>118</v>
      </c>
      <c r="D39" s="76">
        <v>5782</v>
      </c>
      <c r="E39" s="76">
        <v>112</v>
      </c>
      <c r="F39" s="77">
        <f t="shared" si="0"/>
        <v>1.0195628624227362E-3</v>
      </c>
    </row>
    <row r="40" spans="2:6" s="28" customFormat="1" ht="20.100000000000001" customHeight="1" x14ac:dyDescent="0.2">
      <c r="B40" s="75" t="s">
        <v>166</v>
      </c>
      <c r="C40" s="76">
        <v>107</v>
      </c>
      <c r="D40" s="76">
        <v>10486</v>
      </c>
      <c r="E40" s="76">
        <v>107</v>
      </c>
      <c r="F40" s="77">
        <f t="shared" si="0"/>
        <v>9.7404666320743548E-4</v>
      </c>
    </row>
    <row r="41" spans="2:6" s="28" customFormat="1" ht="20.100000000000001" customHeight="1" x14ac:dyDescent="0.2">
      <c r="B41" s="75" t="s">
        <v>58</v>
      </c>
      <c r="C41" s="76">
        <v>106</v>
      </c>
      <c r="D41" s="76">
        <v>10388</v>
      </c>
      <c r="E41" s="76">
        <v>106</v>
      </c>
      <c r="F41" s="77">
        <f t="shared" si="0"/>
        <v>9.6494342336437536E-4</v>
      </c>
    </row>
    <row r="42" spans="2:6" s="28" customFormat="1" ht="20.100000000000001" customHeight="1" x14ac:dyDescent="0.2">
      <c r="B42" s="75" t="s">
        <v>56</v>
      </c>
      <c r="C42" s="76">
        <v>87</v>
      </c>
      <c r="D42" s="76">
        <v>5019</v>
      </c>
      <c r="E42" s="76">
        <v>103</v>
      </c>
      <c r="F42" s="77">
        <f t="shared" si="0"/>
        <v>9.3763370383519499E-4</v>
      </c>
    </row>
    <row r="43" spans="2:6" s="28" customFormat="1" ht="20.100000000000001" customHeight="1" x14ac:dyDescent="0.2">
      <c r="B43" s="75" t="s">
        <v>112</v>
      </c>
      <c r="C43" s="76">
        <v>99</v>
      </c>
      <c r="D43" s="76">
        <v>9009</v>
      </c>
      <c r="E43" s="76">
        <v>92</v>
      </c>
      <c r="F43" s="77">
        <f t="shared" si="0"/>
        <v>8.374980655615333E-4</v>
      </c>
    </row>
    <row r="44" spans="2:6" s="28" customFormat="1" ht="20.100000000000001" customHeight="1" x14ac:dyDescent="0.2">
      <c r="B44" s="75" t="s">
        <v>124</v>
      </c>
      <c r="C44" s="76">
        <v>67</v>
      </c>
      <c r="D44" s="76">
        <v>5313</v>
      </c>
      <c r="E44" s="76">
        <v>69</v>
      </c>
      <c r="F44" s="77">
        <f t="shared" si="0"/>
        <v>6.2812354917115003E-4</v>
      </c>
    </row>
    <row r="45" spans="2:6" s="28" customFormat="1" ht="20.100000000000001" customHeight="1" x14ac:dyDescent="0.2">
      <c r="B45" s="75" t="s">
        <v>68</v>
      </c>
      <c r="C45" s="76">
        <v>40</v>
      </c>
      <c r="D45" s="76">
        <v>2520</v>
      </c>
      <c r="E45" s="76">
        <v>52</v>
      </c>
      <c r="F45" s="77">
        <f t="shared" si="0"/>
        <v>4.7336847183912756E-4</v>
      </c>
    </row>
    <row r="46" spans="2:6" s="28" customFormat="1" ht="20.100000000000001" customHeight="1" x14ac:dyDescent="0.2">
      <c r="B46" s="75" t="s">
        <v>167</v>
      </c>
      <c r="C46" s="76">
        <v>44</v>
      </c>
      <c r="D46" s="76">
        <v>4004</v>
      </c>
      <c r="E46" s="76">
        <v>41</v>
      </c>
      <c r="F46" s="77">
        <f t="shared" si="0"/>
        <v>3.7323283356546593E-4</v>
      </c>
    </row>
    <row r="47" spans="2:6" s="28" customFormat="1" ht="20.100000000000001" customHeight="1" x14ac:dyDescent="0.2">
      <c r="B47" s="75" t="s">
        <v>66</v>
      </c>
      <c r="C47" s="76">
        <v>20</v>
      </c>
      <c r="D47" s="76">
        <v>2400</v>
      </c>
      <c r="E47" s="76">
        <v>24</v>
      </c>
      <c r="F47" s="77">
        <f t="shared" si="0"/>
        <v>2.1847775623344348E-4</v>
      </c>
    </row>
    <row r="48" spans="2:6" s="28" customFormat="1" ht="20.100000000000001" customHeight="1" x14ac:dyDescent="0.2">
      <c r="B48" s="75" t="s">
        <v>123</v>
      </c>
      <c r="C48" s="76">
        <v>21</v>
      </c>
      <c r="D48" s="76">
        <v>1176</v>
      </c>
      <c r="E48" s="76">
        <v>24</v>
      </c>
      <c r="F48" s="77">
        <f t="shared" si="0"/>
        <v>2.1847775623344348E-4</v>
      </c>
    </row>
    <row r="49" spans="2:6" ht="20.100000000000001" customHeight="1" x14ac:dyDescent="0.2">
      <c r="B49" s="60"/>
      <c r="C49" s="61">
        <f t="shared" ref="C49:E49" si="1">SUBTOTAL(109,C13:C48)</f>
        <v>98152</v>
      </c>
      <c r="D49" s="61">
        <f t="shared" si="1"/>
        <v>7768979</v>
      </c>
      <c r="E49" s="61">
        <f t="shared" si="1"/>
        <v>109851</v>
      </c>
      <c r="F49" s="62">
        <f>SUBTOTAL(109,F13:F48)</f>
        <v>1</v>
      </c>
    </row>
  </sheetData>
  <mergeCells count="2">
    <mergeCell ref="B9:F9"/>
    <mergeCell ref="E10:F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  <ignoredErrors>
    <ignoredError sqref="F19:F49 F13:F16 F17:F18" calculatedColumn="1"/>
  </ignoredErrors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8:H64"/>
  <sheetViews>
    <sheetView showGridLines="0" zoomScaleNormal="100" zoomScaleSheetLayoutView="100" workbookViewId="0">
      <selection activeCell="H1" sqref="H1"/>
    </sheetView>
  </sheetViews>
  <sheetFormatPr baseColWidth="10" defaultColWidth="11.42578125" defaultRowHeight="12.75" x14ac:dyDescent="0.2"/>
  <cols>
    <col min="1" max="1" width="11.140625" customWidth="1"/>
    <col min="2" max="2" width="11.7109375" customWidth="1"/>
    <col min="3" max="3" width="13.140625" customWidth="1"/>
    <col min="4" max="4" width="12.140625" customWidth="1"/>
    <col min="5" max="5" width="11.7109375" customWidth="1"/>
    <col min="6" max="6" width="13.42578125" customWidth="1"/>
    <col min="7" max="7" width="13.140625" customWidth="1"/>
    <col min="8" max="8" width="12.28515625" customWidth="1"/>
  </cols>
  <sheetData>
    <row r="8" spans="1:8" x14ac:dyDescent="0.2">
      <c r="F8" s="8"/>
    </row>
    <row r="9" spans="1:8" s="26" customFormat="1" ht="20.100000000000001" customHeight="1" x14ac:dyDescent="0.2">
      <c r="A9" s="96" t="s">
        <v>26</v>
      </c>
      <c r="B9" s="96"/>
      <c r="C9" s="96"/>
      <c r="D9" s="96"/>
      <c r="E9" s="96"/>
      <c r="F9" s="96"/>
      <c r="G9" s="96"/>
      <c r="H9" s="96"/>
    </row>
    <row r="10" spans="1:8" s="15" customFormat="1" ht="11.25" x14ac:dyDescent="0.2">
      <c r="A10" s="19"/>
      <c r="B10" s="16"/>
      <c r="C10" s="16"/>
      <c r="D10" s="16"/>
      <c r="F10" s="97" t="str">
        <f>+CONCATENATE(MID(Principal!C13,1,14)," de ambas temporadas")</f>
        <v>datos al 31/08 de ambas temporadas</v>
      </c>
      <c r="G10" s="97"/>
      <c r="H10" s="97"/>
    </row>
    <row r="11" spans="1:8" s="12" customFormat="1" x14ac:dyDescent="0.2"/>
    <row r="12" spans="1:8" s="12" customFormat="1" ht="16.5" customHeight="1" x14ac:dyDescent="0.2">
      <c r="A12" s="47"/>
      <c r="B12" s="45"/>
      <c r="C12" s="45"/>
      <c r="D12" s="54">
        <v>2024</v>
      </c>
      <c r="E12" s="47"/>
      <c r="F12" s="46"/>
      <c r="G12" s="46"/>
      <c r="H12" s="72">
        <v>2025</v>
      </c>
    </row>
    <row r="13" spans="1:8" s="20" customFormat="1" ht="20.100000000000001" customHeight="1" x14ac:dyDescent="0.2">
      <c r="A13" s="38" t="s">
        <v>12</v>
      </c>
      <c r="B13" s="39" t="s">
        <v>18</v>
      </c>
      <c r="C13" s="39" t="s">
        <v>20</v>
      </c>
      <c r="D13" s="40" t="s">
        <v>19</v>
      </c>
      <c r="E13" s="48" t="s">
        <v>4</v>
      </c>
      <c r="F13" s="40" t="s">
        <v>5</v>
      </c>
      <c r="G13" s="40" t="s">
        <v>6</v>
      </c>
      <c r="H13" s="40" t="s">
        <v>13</v>
      </c>
    </row>
    <row r="14" spans="1:8" ht="20.100000000000001" customHeight="1" x14ac:dyDescent="0.2">
      <c r="A14" s="73" t="s">
        <v>78</v>
      </c>
      <c r="B14" s="53">
        <v>60</v>
      </c>
      <c r="C14" s="53">
        <v>3404</v>
      </c>
      <c r="D14" s="53">
        <v>57</v>
      </c>
      <c r="E14" s="49">
        <v>0</v>
      </c>
      <c r="F14" s="41">
        <v>0</v>
      </c>
      <c r="G14" s="41">
        <v>0</v>
      </c>
      <c r="H14" s="86">
        <f>+(G14-D14)/D14</f>
        <v>-1</v>
      </c>
    </row>
    <row r="15" spans="1:8" ht="20.100000000000001" customHeight="1" x14ac:dyDescent="0.2">
      <c r="A15" s="73" t="s">
        <v>134</v>
      </c>
      <c r="B15" s="53">
        <v>99</v>
      </c>
      <c r="C15" s="53">
        <v>99</v>
      </c>
      <c r="D15" s="53">
        <v>134</v>
      </c>
      <c r="E15" s="49">
        <v>460</v>
      </c>
      <c r="F15" s="41">
        <v>18440</v>
      </c>
      <c r="G15" s="41">
        <v>597</v>
      </c>
      <c r="H15" s="86">
        <f>+(G15-D15)/D15</f>
        <v>3.455223880597015</v>
      </c>
    </row>
    <row r="16" spans="1:8" ht="20.100000000000001" customHeight="1" x14ac:dyDescent="0.2">
      <c r="A16" s="73" t="s">
        <v>72</v>
      </c>
      <c r="B16" s="53">
        <v>509</v>
      </c>
      <c r="C16" s="53">
        <v>61781</v>
      </c>
      <c r="D16" s="53">
        <v>560</v>
      </c>
      <c r="E16" s="49">
        <v>580</v>
      </c>
      <c r="F16" s="41">
        <v>69581</v>
      </c>
      <c r="G16" s="41">
        <v>664</v>
      </c>
      <c r="H16" s="86">
        <f t="shared" ref="H16:H27" si="0">+(G16-D16)/D16</f>
        <v>0.18571428571428572</v>
      </c>
    </row>
    <row r="17" spans="1:8" ht="20.100000000000001" customHeight="1" x14ac:dyDescent="0.2">
      <c r="A17" s="73" t="s">
        <v>129</v>
      </c>
      <c r="B17" s="53">
        <v>0</v>
      </c>
      <c r="C17" s="53">
        <v>0</v>
      </c>
      <c r="D17" s="53">
        <v>0</v>
      </c>
      <c r="E17" s="49">
        <v>109</v>
      </c>
      <c r="F17" s="41">
        <v>13080</v>
      </c>
      <c r="G17" s="41">
        <v>131</v>
      </c>
      <c r="H17" s="86" t="s">
        <v>14</v>
      </c>
    </row>
    <row r="18" spans="1:8" ht="20.100000000000001" customHeight="1" x14ac:dyDescent="0.2">
      <c r="A18" s="73" t="s">
        <v>73</v>
      </c>
      <c r="B18" s="53">
        <v>780</v>
      </c>
      <c r="C18" s="53">
        <v>84380</v>
      </c>
      <c r="D18" s="53">
        <v>1181</v>
      </c>
      <c r="E18" s="49">
        <v>420</v>
      </c>
      <c r="F18" s="41">
        <v>40557</v>
      </c>
      <c r="G18" s="41">
        <v>568</v>
      </c>
      <c r="H18" s="86">
        <f t="shared" si="0"/>
        <v>-0.51905165114309904</v>
      </c>
    </row>
    <row r="19" spans="1:8" ht="20.100000000000001" customHeight="1" x14ac:dyDescent="0.2">
      <c r="A19" s="73" t="s">
        <v>135</v>
      </c>
      <c r="B19" s="53">
        <v>300</v>
      </c>
      <c r="C19" s="53">
        <v>18936</v>
      </c>
      <c r="D19" s="53">
        <v>360</v>
      </c>
      <c r="E19" s="49">
        <v>0</v>
      </c>
      <c r="F19" s="41">
        <v>0</v>
      </c>
      <c r="G19" s="41">
        <v>0</v>
      </c>
      <c r="H19" s="86">
        <f t="shared" si="0"/>
        <v>-1</v>
      </c>
    </row>
    <row r="20" spans="1:8" ht="20.100000000000001" customHeight="1" x14ac:dyDescent="0.2">
      <c r="A20" s="73" t="s">
        <v>74</v>
      </c>
      <c r="B20" s="53">
        <v>12310</v>
      </c>
      <c r="C20" s="53">
        <v>744545</v>
      </c>
      <c r="D20" s="53">
        <v>12733</v>
      </c>
      <c r="E20" s="49">
        <v>12542</v>
      </c>
      <c r="F20" s="41">
        <v>739901</v>
      </c>
      <c r="G20" s="41">
        <v>12703</v>
      </c>
      <c r="H20" s="86">
        <f t="shared" si="0"/>
        <v>-2.3560826199638734E-3</v>
      </c>
    </row>
    <row r="21" spans="1:8" ht="20.100000000000001" customHeight="1" x14ac:dyDescent="0.2">
      <c r="A21" s="73" t="s">
        <v>150</v>
      </c>
      <c r="B21" s="53">
        <v>0</v>
      </c>
      <c r="C21" s="53">
        <v>0</v>
      </c>
      <c r="D21" s="53">
        <v>0</v>
      </c>
      <c r="E21" s="49">
        <v>7</v>
      </c>
      <c r="F21" s="41">
        <v>588</v>
      </c>
      <c r="G21" s="41">
        <v>7</v>
      </c>
      <c r="H21" s="86" t="s">
        <v>14</v>
      </c>
    </row>
    <row r="22" spans="1:8" ht="20.100000000000001" customHeight="1" x14ac:dyDescent="0.2">
      <c r="A22" s="73" t="s">
        <v>75</v>
      </c>
      <c r="B22" s="53">
        <v>212</v>
      </c>
      <c r="C22" s="53">
        <v>25141</v>
      </c>
      <c r="D22" s="53">
        <v>231</v>
      </c>
      <c r="E22" s="49">
        <v>373</v>
      </c>
      <c r="F22" s="41">
        <v>46029</v>
      </c>
      <c r="G22" s="41">
        <v>432</v>
      </c>
      <c r="H22" s="86">
        <f t="shared" si="0"/>
        <v>0.87012987012987009</v>
      </c>
    </row>
    <row r="23" spans="1:8" ht="20.100000000000001" customHeight="1" x14ac:dyDescent="0.2">
      <c r="A23" s="73" t="s">
        <v>76</v>
      </c>
      <c r="B23" s="53">
        <v>115407</v>
      </c>
      <c r="C23" s="53">
        <v>9052654</v>
      </c>
      <c r="D23" s="53">
        <v>135586</v>
      </c>
      <c r="E23" s="49">
        <v>85610</v>
      </c>
      <c r="F23" s="41">
        <v>7029078</v>
      </c>
      <c r="G23" s="41">
        <v>97147</v>
      </c>
      <c r="H23" s="86">
        <f t="shared" si="0"/>
        <v>-0.28350272151992095</v>
      </c>
    </row>
    <row r="24" spans="1:8" ht="20.100000000000001" customHeight="1" x14ac:dyDescent="0.2">
      <c r="A24" s="73" t="s">
        <v>168</v>
      </c>
      <c r="B24" s="53">
        <v>240</v>
      </c>
      <c r="C24" s="53">
        <v>960</v>
      </c>
      <c r="D24" s="53">
        <v>295</v>
      </c>
      <c r="E24" s="49">
        <v>0</v>
      </c>
      <c r="F24" s="41">
        <v>0</v>
      </c>
      <c r="G24" s="41">
        <v>0</v>
      </c>
      <c r="H24" s="86">
        <f>+(G24-D24)/D24</f>
        <v>-1</v>
      </c>
    </row>
    <row r="25" spans="1:8" ht="20.100000000000001" customHeight="1" x14ac:dyDescent="0.2">
      <c r="A25" s="73" t="s">
        <v>77</v>
      </c>
      <c r="B25" s="53">
        <v>680</v>
      </c>
      <c r="C25" s="53">
        <v>76356</v>
      </c>
      <c r="D25" s="53">
        <v>684</v>
      </c>
      <c r="E25" s="49">
        <v>820</v>
      </c>
      <c r="F25" s="41">
        <v>89448</v>
      </c>
      <c r="G25" s="41">
        <v>807</v>
      </c>
      <c r="H25" s="86">
        <f>+(G25-D25)/D25</f>
        <v>0.17982456140350878</v>
      </c>
    </row>
    <row r="26" spans="1:8" ht="20.100000000000001" customHeight="1" x14ac:dyDescent="0.2">
      <c r="A26" s="73" t="s">
        <v>130</v>
      </c>
      <c r="B26" s="53">
        <v>260</v>
      </c>
      <c r="C26" s="53">
        <v>22120</v>
      </c>
      <c r="D26" s="53">
        <v>265</v>
      </c>
      <c r="E26" s="49">
        <v>303</v>
      </c>
      <c r="F26" s="41">
        <v>23272</v>
      </c>
      <c r="G26" s="41">
        <v>343</v>
      </c>
      <c r="H26" s="86">
        <f t="shared" si="0"/>
        <v>0.29433962264150942</v>
      </c>
    </row>
    <row r="27" spans="1:8" ht="20.100000000000001" customHeight="1" x14ac:dyDescent="0.2">
      <c r="A27" s="42" t="s">
        <v>11</v>
      </c>
      <c r="B27" s="43">
        <f t="shared" ref="B27:G27" si="1">SUBTOTAL(109,B14:B26)</f>
        <v>130857</v>
      </c>
      <c r="C27" s="43">
        <f t="shared" si="1"/>
        <v>10090376</v>
      </c>
      <c r="D27" s="43">
        <f t="shared" si="1"/>
        <v>152086</v>
      </c>
      <c r="E27" s="50">
        <f t="shared" si="1"/>
        <v>101224</v>
      </c>
      <c r="F27" s="44">
        <f t="shared" si="1"/>
        <v>8069974</v>
      </c>
      <c r="G27" s="44">
        <f t="shared" si="1"/>
        <v>113399</v>
      </c>
      <c r="H27" s="71">
        <f t="shared" si="0"/>
        <v>-0.25437581368436279</v>
      </c>
    </row>
    <row r="28" spans="1:8" s="28" customFormat="1" ht="20.100000000000001" customHeight="1" x14ac:dyDescent="0.2">
      <c r="A28" s="35"/>
      <c r="B28" s="36"/>
      <c r="C28" s="36"/>
      <c r="D28" s="36"/>
      <c r="E28" s="37"/>
      <c r="F28" s="98" t="s">
        <v>15</v>
      </c>
      <c r="G28" s="98"/>
      <c r="H28" s="52">
        <f>+(E27-B27)/B27</f>
        <v>-0.22645330398832314</v>
      </c>
    </row>
    <row r="29" spans="1:8" x14ac:dyDescent="0.2">
      <c r="A29" s="2"/>
      <c r="B29" s="1"/>
      <c r="C29" s="1"/>
      <c r="D29" s="1"/>
      <c r="E29" s="3"/>
      <c r="F29" s="3"/>
      <c r="G29" s="3"/>
      <c r="H29" s="3"/>
    </row>
    <row r="30" spans="1:8" ht="16.5" customHeight="1" x14ac:dyDescent="0.2">
      <c r="A30" s="47"/>
      <c r="B30" s="45"/>
      <c r="C30" s="45"/>
      <c r="D30" s="54">
        <v>2024</v>
      </c>
      <c r="E30" s="47"/>
      <c r="F30" s="46"/>
      <c r="G30" s="46"/>
      <c r="H30" s="72">
        <v>2025</v>
      </c>
    </row>
    <row r="31" spans="1:8" s="20" customFormat="1" ht="20.100000000000001" customHeight="1" x14ac:dyDescent="0.2">
      <c r="A31" s="38" t="s">
        <v>16</v>
      </c>
      <c r="B31" s="39" t="s">
        <v>18</v>
      </c>
      <c r="C31" s="39" t="s">
        <v>20</v>
      </c>
      <c r="D31" s="40" t="s">
        <v>19</v>
      </c>
      <c r="E31" s="48" t="s">
        <v>4</v>
      </c>
      <c r="F31" s="40" t="s">
        <v>5</v>
      </c>
      <c r="G31" s="40" t="s">
        <v>6</v>
      </c>
      <c r="H31" s="40" t="s">
        <v>13</v>
      </c>
    </row>
    <row r="32" spans="1:8" ht="20.100000000000001" customHeight="1" x14ac:dyDescent="0.2">
      <c r="A32" s="73" t="s">
        <v>136</v>
      </c>
      <c r="B32" s="53">
        <v>20</v>
      </c>
      <c r="C32" s="53">
        <v>2400</v>
      </c>
      <c r="D32" s="53">
        <v>24</v>
      </c>
      <c r="E32" s="49">
        <v>0</v>
      </c>
      <c r="F32" s="41">
        <v>0</v>
      </c>
      <c r="G32" s="41">
        <v>0</v>
      </c>
      <c r="H32" s="74">
        <f>+(G32-D32)/D32</f>
        <v>-1</v>
      </c>
    </row>
    <row r="33" spans="1:8" ht="20.100000000000001" customHeight="1" x14ac:dyDescent="0.2">
      <c r="A33" s="73" t="s">
        <v>79</v>
      </c>
      <c r="B33" s="53">
        <v>980</v>
      </c>
      <c r="C33" s="53">
        <v>90175</v>
      </c>
      <c r="D33" s="53">
        <v>1100</v>
      </c>
      <c r="E33" s="49">
        <v>1198</v>
      </c>
      <c r="F33" s="41">
        <v>122535</v>
      </c>
      <c r="G33" s="41">
        <v>1328</v>
      </c>
      <c r="H33" s="74">
        <f t="shared" ref="H33:H62" si="2">+(G33-D33)/D33</f>
        <v>0.20727272727272728</v>
      </c>
    </row>
    <row r="34" spans="1:8" ht="20.100000000000001" customHeight="1" x14ac:dyDescent="0.2">
      <c r="A34" s="73" t="s">
        <v>131</v>
      </c>
      <c r="B34" s="53">
        <v>126</v>
      </c>
      <c r="C34" s="53">
        <v>9114</v>
      </c>
      <c r="D34" s="53">
        <v>134</v>
      </c>
      <c r="E34" s="49">
        <v>105</v>
      </c>
      <c r="F34" s="41">
        <v>8232</v>
      </c>
      <c r="G34" s="41">
        <v>115</v>
      </c>
      <c r="H34" s="74">
        <f t="shared" si="2"/>
        <v>-0.1417910447761194</v>
      </c>
    </row>
    <row r="35" spans="1:8" ht="20.100000000000001" customHeight="1" x14ac:dyDescent="0.2">
      <c r="A35" s="73" t="s">
        <v>162</v>
      </c>
      <c r="B35" s="53">
        <v>168</v>
      </c>
      <c r="C35" s="53">
        <v>9408</v>
      </c>
      <c r="D35" s="53">
        <v>179</v>
      </c>
      <c r="E35" s="49">
        <v>80</v>
      </c>
      <c r="F35" s="41">
        <v>8800</v>
      </c>
      <c r="G35" s="41">
        <v>62</v>
      </c>
      <c r="H35" s="74">
        <f t="shared" si="2"/>
        <v>-0.65363128491620115</v>
      </c>
    </row>
    <row r="36" spans="1:8" ht="20.100000000000001" customHeight="1" x14ac:dyDescent="0.2">
      <c r="A36" s="73" t="s">
        <v>99</v>
      </c>
      <c r="B36" s="53">
        <v>15328</v>
      </c>
      <c r="C36" s="53">
        <v>971278</v>
      </c>
      <c r="D36" s="53">
        <v>19196</v>
      </c>
      <c r="E36" s="49">
        <v>42</v>
      </c>
      <c r="F36" s="41">
        <v>4200</v>
      </c>
      <c r="G36" s="41">
        <v>46</v>
      </c>
      <c r="H36" s="74">
        <f t="shared" si="2"/>
        <v>-0.99760366743071471</v>
      </c>
    </row>
    <row r="37" spans="1:8" ht="20.100000000000001" customHeight="1" x14ac:dyDescent="0.2">
      <c r="A37" s="73" t="s">
        <v>80</v>
      </c>
      <c r="B37" s="53">
        <v>2740</v>
      </c>
      <c r="C37" s="53">
        <v>168454</v>
      </c>
      <c r="D37" s="53">
        <v>3345</v>
      </c>
      <c r="E37" s="49">
        <v>1135</v>
      </c>
      <c r="F37" s="41">
        <v>68728</v>
      </c>
      <c r="G37" s="41">
        <v>1359</v>
      </c>
      <c r="H37" s="74">
        <f t="shared" si="2"/>
        <v>-0.59372197309417041</v>
      </c>
    </row>
    <row r="38" spans="1:8" ht="20.100000000000001" customHeight="1" x14ac:dyDescent="0.2">
      <c r="A38" s="73" t="s">
        <v>81</v>
      </c>
      <c r="B38" s="53">
        <v>147</v>
      </c>
      <c r="C38" s="53">
        <v>14406</v>
      </c>
      <c r="D38" s="53">
        <v>157</v>
      </c>
      <c r="E38" s="49">
        <v>84</v>
      </c>
      <c r="F38" s="41">
        <v>8820</v>
      </c>
      <c r="G38" s="41">
        <v>90</v>
      </c>
      <c r="H38" s="74">
        <f t="shared" si="2"/>
        <v>-0.42675159235668791</v>
      </c>
    </row>
    <row r="39" spans="1:8" ht="20.100000000000001" customHeight="1" x14ac:dyDescent="0.2">
      <c r="A39" s="73" t="s">
        <v>82</v>
      </c>
      <c r="B39" s="53">
        <v>1337</v>
      </c>
      <c r="C39" s="53">
        <v>140140</v>
      </c>
      <c r="D39" s="53">
        <v>1453</v>
      </c>
      <c r="E39" s="49">
        <v>1215</v>
      </c>
      <c r="F39" s="41">
        <v>97531</v>
      </c>
      <c r="G39" s="41">
        <v>1294</v>
      </c>
      <c r="H39" s="74">
        <f t="shared" si="2"/>
        <v>-0.1094287680660702</v>
      </c>
    </row>
    <row r="40" spans="1:8" ht="20.100000000000001" customHeight="1" x14ac:dyDescent="0.2">
      <c r="A40" s="73" t="s">
        <v>83</v>
      </c>
      <c r="B40" s="53">
        <v>988</v>
      </c>
      <c r="C40" s="53">
        <v>85811</v>
      </c>
      <c r="D40" s="53">
        <v>1088</v>
      </c>
      <c r="E40" s="49">
        <v>1131</v>
      </c>
      <c r="F40" s="41">
        <v>101067</v>
      </c>
      <c r="G40" s="41">
        <v>1304</v>
      </c>
      <c r="H40" s="74">
        <f t="shared" si="2"/>
        <v>0.19852941176470587</v>
      </c>
    </row>
    <row r="41" spans="1:8" ht="20.100000000000001" customHeight="1" x14ac:dyDescent="0.2">
      <c r="A41" s="73" t="s">
        <v>137</v>
      </c>
      <c r="B41" s="53">
        <v>21</v>
      </c>
      <c r="C41" s="53">
        <v>1176</v>
      </c>
      <c r="D41" s="53">
        <v>22</v>
      </c>
      <c r="E41" s="49">
        <v>0</v>
      </c>
      <c r="F41" s="41">
        <v>0</v>
      </c>
      <c r="G41" s="41">
        <v>0</v>
      </c>
      <c r="H41" s="74">
        <f t="shared" si="2"/>
        <v>-1</v>
      </c>
    </row>
    <row r="42" spans="1:8" ht="20.100000000000001" customHeight="1" x14ac:dyDescent="0.2">
      <c r="A42" s="73" t="s">
        <v>84</v>
      </c>
      <c r="B42" s="53">
        <v>1158</v>
      </c>
      <c r="C42" s="53">
        <v>71698</v>
      </c>
      <c r="D42" s="53">
        <v>1389</v>
      </c>
      <c r="E42" s="49">
        <v>593</v>
      </c>
      <c r="F42" s="41">
        <v>42044</v>
      </c>
      <c r="G42" s="41">
        <v>750</v>
      </c>
      <c r="H42" s="74">
        <f t="shared" si="2"/>
        <v>-0.46004319654427644</v>
      </c>
    </row>
    <row r="43" spans="1:8" ht="20.100000000000001" customHeight="1" x14ac:dyDescent="0.2">
      <c r="A43" s="73" t="s">
        <v>85</v>
      </c>
      <c r="B43" s="53">
        <v>1513</v>
      </c>
      <c r="C43" s="53">
        <v>162136</v>
      </c>
      <c r="D43" s="53">
        <v>1688</v>
      </c>
      <c r="E43" s="49">
        <v>626</v>
      </c>
      <c r="F43" s="41">
        <v>67798</v>
      </c>
      <c r="G43" s="41">
        <v>701</v>
      </c>
      <c r="H43" s="74">
        <f t="shared" si="2"/>
        <v>-0.58471563981042651</v>
      </c>
    </row>
    <row r="44" spans="1:8" ht="20.100000000000001" customHeight="1" x14ac:dyDescent="0.2">
      <c r="A44" s="73" t="s">
        <v>86</v>
      </c>
      <c r="B44" s="53">
        <v>13296</v>
      </c>
      <c r="C44" s="53">
        <v>1100431</v>
      </c>
      <c r="D44" s="53">
        <v>15320</v>
      </c>
      <c r="E44" s="49">
        <v>10367</v>
      </c>
      <c r="F44" s="41">
        <v>838381</v>
      </c>
      <c r="G44" s="41">
        <v>11575</v>
      </c>
      <c r="H44" s="74">
        <f t="shared" si="2"/>
        <v>-0.24445169712793732</v>
      </c>
    </row>
    <row r="45" spans="1:8" ht="20.100000000000001" customHeight="1" x14ac:dyDescent="0.2">
      <c r="A45" s="73" t="s">
        <v>87</v>
      </c>
      <c r="B45" s="53">
        <v>473</v>
      </c>
      <c r="C45" s="53">
        <v>36568</v>
      </c>
      <c r="D45" s="53">
        <v>517</v>
      </c>
      <c r="E45" s="49">
        <v>315</v>
      </c>
      <c r="F45" s="41">
        <v>17640</v>
      </c>
      <c r="G45" s="41">
        <v>335</v>
      </c>
      <c r="H45" s="74">
        <f t="shared" si="2"/>
        <v>-0.3520309477756286</v>
      </c>
    </row>
    <row r="46" spans="1:8" ht="20.100000000000001" customHeight="1" x14ac:dyDescent="0.2">
      <c r="A46" s="73" t="s">
        <v>88</v>
      </c>
      <c r="B46" s="53">
        <v>3878</v>
      </c>
      <c r="C46" s="53">
        <v>248774</v>
      </c>
      <c r="D46" s="53">
        <v>4341</v>
      </c>
      <c r="E46" s="49">
        <v>2593</v>
      </c>
      <c r="F46" s="41">
        <v>165733</v>
      </c>
      <c r="G46" s="41">
        <v>2956</v>
      </c>
      <c r="H46" s="74">
        <f t="shared" si="2"/>
        <v>-0.31905090992858787</v>
      </c>
    </row>
    <row r="47" spans="1:8" ht="20.100000000000001" customHeight="1" x14ac:dyDescent="0.2">
      <c r="A47" s="73" t="s">
        <v>89</v>
      </c>
      <c r="B47" s="53">
        <v>63</v>
      </c>
      <c r="C47" s="53">
        <v>4725</v>
      </c>
      <c r="D47" s="53">
        <v>61</v>
      </c>
      <c r="E47" s="49">
        <v>166</v>
      </c>
      <c r="F47" s="41">
        <v>10911</v>
      </c>
      <c r="G47" s="41">
        <v>174</v>
      </c>
      <c r="H47" s="74">
        <f t="shared" si="2"/>
        <v>1.8524590163934427</v>
      </c>
    </row>
    <row r="48" spans="1:8" ht="20.100000000000001" customHeight="1" x14ac:dyDescent="0.2">
      <c r="A48" s="73" t="s">
        <v>90</v>
      </c>
      <c r="B48" s="53">
        <v>3001</v>
      </c>
      <c r="C48" s="53">
        <v>211902</v>
      </c>
      <c r="D48" s="53">
        <v>3648</v>
      </c>
      <c r="E48" s="49">
        <v>2916</v>
      </c>
      <c r="F48" s="41">
        <v>191891</v>
      </c>
      <c r="G48" s="41">
        <v>3637</v>
      </c>
      <c r="H48" s="74">
        <f t="shared" si="2"/>
        <v>-3.0153508771929823E-3</v>
      </c>
    </row>
    <row r="49" spans="1:8" ht="20.100000000000001" customHeight="1" x14ac:dyDescent="0.2">
      <c r="A49" s="73" t="s">
        <v>91</v>
      </c>
      <c r="B49" s="53">
        <v>12502</v>
      </c>
      <c r="C49" s="53">
        <v>1092678</v>
      </c>
      <c r="D49" s="53">
        <v>15265</v>
      </c>
      <c r="E49" s="49">
        <v>8848</v>
      </c>
      <c r="F49" s="41">
        <v>811886</v>
      </c>
      <c r="G49" s="41">
        <v>10573</v>
      </c>
      <c r="H49" s="74">
        <f t="shared" si="2"/>
        <v>-0.30736980019652799</v>
      </c>
    </row>
    <row r="50" spans="1:8" ht="20.100000000000001" customHeight="1" x14ac:dyDescent="0.2">
      <c r="A50" s="73" t="s">
        <v>151</v>
      </c>
      <c r="B50" s="53">
        <v>21</v>
      </c>
      <c r="C50" s="53">
        <v>2205</v>
      </c>
      <c r="D50" s="53">
        <v>22</v>
      </c>
      <c r="E50" s="49">
        <v>0</v>
      </c>
      <c r="F50" s="41">
        <v>0</v>
      </c>
      <c r="G50" s="41">
        <v>0</v>
      </c>
      <c r="H50" s="74">
        <f t="shared" si="2"/>
        <v>-1</v>
      </c>
    </row>
    <row r="51" spans="1:8" ht="20.100000000000001" customHeight="1" x14ac:dyDescent="0.2">
      <c r="A51" s="73" t="s">
        <v>138</v>
      </c>
      <c r="B51" s="53">
        <v>227</v>
      </c>
      <c r="C51" s="53">
        <v>22977</v>
      </c>
      <c r="D51" s="53">
        <v>255</v>
      </c>
      <c r="E51" s="49">
        <v>63</v>
      </c>
      <c r="F51" s="41">
        <v>6615</v>
      </c>
      <c r="G51" s="41">
        <v>67</v>
      </c>
      <c r="H51" s="74">
        <f t="shared" si="2"/>
        <v>-0.73725490196078436</v>
      </c>
    </row>
    <row r="52" spans="1:8" ht="20.100000000000001" customHeight="1" x14ac:dyDescent="0.2">
      <c r="A52" s="73" t="s">
        <v>132</v>
      </c>
      <c r="B52" s="53">
        <v>103</v>
      </c>
      <c r="C52" s="53">
        <v>9910</v>
      </c>
      <c r="D52" s="53">
        <v>114</v>
      </c>
      <c r="E52" s="49">
        <v>205</v>
      </c>
      <c r="F52" s="41">
        <v>19752</v>
      </c>
      <c r="G52" s="41">
        <v>236</v>
      </c>
      <c r="H52" s="74">
        <f t="shared" si="2"/>
        <v>1.0701754385964912</v>
      </c>
    </row>
    <row r="53" spans="1:8" ht="20.100000000000001" customHeight="1" x14ac:dyDescent="0.2">
      <c r="A53" s="73" t="s">
        <v>92</v>
      </c>
      <c r="B53" s="53">
        <v>21</v>
      </c>
      <c r="C53" s="53">
        <v>1953</v>
      </c>
      <c r="D53" s="53">
        <v>24</v>
      </c>
      <c r="E53" s="49">
        <v>62</v>
      </c>
      <c r="F53" s="41">
        <v>6975</v>
      </c>
      <c r="G53" s="41">
        <v>71</v>
      </c>
      <c r="H53" s="74">
        <f t="shared" si="2"/>
        <v>1.9583333333333333</v>
      </c>
    </row>
    <row r="54" spans="1:8" ht="20.100000000000001" customHeight="1" x14ac:dyDescent="0.2">
      <c r="A54" s="73" t="s">
        <v>93</v>
      </c>
      <c r="B54" s="53">
        <v>651</v>
      </c>
      <c r="C54" s="53">
        <v>71995</v>
      </c>
      <c r="D54" s="53">
        <v>753</v>
      </c>
      <c r="E54" s="49">
        <v>440</v>
      </c>
      <c r="F54" s="41">
        <v>48385</v>
      </c>
      <c r="G54" s="41">
        <v>494</v>
      </c>
      <c r="H54" s="74">
        <f t="shared" si="2"/>
        <v>-0.34395750332005315</v>
      </c>
    </row>
    <row r="55" spans="1:8" ht="20.100000000000001" customHeight="1" x14ac:dyDescent="0.2">
      <c r="A55" s="73" t="s">
        <v>94</v>
      </c>
      <c r="B55" s="53">
        <v>876</v>
      </c>
      <c r="C55" s="53">
        <v>43611</v>
      </c>
      <c r="D55" s="53">
        <v>961</v>
      </c>
      <c r="E55" s="49">
        <v>637</v>
      </c>
      <c r="F55" s="41">
        <v>26732</v>
      </c>
      <c r="G55" s="41">
        <v>741</v>
      </c>
      <c r="H55" s="74">
        <f t="shared" si="2"/>
        <v>-0.22892819979188345</v>
      </c>
    </row>
    <row r="56" spans="1:8" ht="20.100000000000001" customHeight="1" x14ac:dyDescent="0.2">
      <c r="A56" s="73" t="s">
        <v>95</v>
      </c>
      <c r="B56" s="53">
        <v>391</v>
      </c>
      <c r="C56" s="53">
        <v>39758</v>
      </c>
      <c r="D56" s="53">
        <v>440</v>
      </c>
      <c r="E56" s="49">
        <v>185</v>
      </c>
      <c r="F56" s="41">
        <v>20625</v>
      </c>
      <c r="G56" s="41">
        <v>217</v>
      </c>
      <c r="H56" s="74">
        <f t="shared" si="2"/>
        <v>-0.50681818181818183</v>
      </c>
    </row>
    <row r="57" spans="1:8" ht="20.100000000000001" customHeight="1" x14ac:dyDescent="0.2">
      <c r="A57" s="73" t="s">
        <v>133</v>
      </c>
      <c r="B57" s="53">
        <v>60</v>
      </c>
      <c r="C57" s="53">
        <v>6720</v>
      </c>
      <c r="D57" s="53">
        <v>71</v>
      </c>
      <c r="E57" s="49">
        <v>40</v>
      </c>
      <c r="F57" s="41">
        <v>4480</v>
      </c>
      <c r="G57" s="41">
        <v>46</v>
      </c>
      <c r="H57" s="74">
        <f t="shared" si="2"/>
        <v>-0.352112676056338</v>
      </c>
    </row>
    <row r="58" spans="1:8" ht="20.100000000000001" customHeight="1" x14ac:dyDescent="0.2">
      <c r="A58" s="73" t="s">
        <v>163</v>
      </c>
      <c r="B58" s="53">
        <v>41</v>
      </c>
      <c r="C58" s="53">
        <v>2763</v>
      </c>
      <c r="D58" s="53">
        <v>55</v>
      </c>
      <c r="E58" s="49">
        <v>0</v>
      </c>
      <c r="F58" s="41">
        <v>0</v>
      </c>
      <c r="G58" s="41">
        <v>0</v>
      </c>
      <c r="H58" s="74">
        <f t="shared" si="2"/>
        <v>-1</v>
      </c>
    </row>
    <row r="59" spans="1:8" ht="20.100000000000001" customHeight="1" x14ac:dyDescent="0.2">
      <c r="A59" s="73" t="s">
        <v>96</v>
      </c>
      <c r="B59" s="53">
        <v>46762</v>
      </c>
      <c r="C59" s="53">
        <v>3828926</v>
      </c>
      <c r="D59" s="53">
        <v>51137</v>
      </c>
      <c r="E59" s="49">
        <v>53021</v>
      </c>
      <c r="F59" s="41">
        <v>4356147</v>
      </c>
      <c r="G59" s="41">
        <v>56774</v>
      </c>
      <c r="H59" s="74">
        <f t="shared" si="2"/>
        <v>0.11023329487455268</v>
      </c>
    </row>
    <row r="60" spans="1:8" ht="20.100000000000001" customHeight="1" x14ac:dyDescent="0.2">
      <c r="A60" s="73" t="s">
        <v>152</v>
      </c>
      <c r="B60" s="53">
        <v>21</v>
      </c>
      <c r="C60" s="53">
        <v>1323</v>
      </c>
      <c r="D60" s="53">
        <v>27</v>
      </c>
      <c r="E60" s="49">
        <v>0</v>
      </c>
      <c r="F60" s="41">
        <v>0</v>
      </c>
      <c r="G60" s="41">
        <v>0</v>
      </c>
      <c r="H60" s="74">
        <f t="shared" si="2"/>
        <v>-1</v>
      </c>
    </row>
    <row r="61" spans="1:8" ht="20.100000000000001" customHeight="1" x14ac:dyDescent="0.2">
      <c r="A61" s="73" t="s">
        <v>97</v>
      </c>
      <c r="B61" s="53">
        <v>326</v>
      </c>
      <c r="C61" s="53">
        <v>27514</v>
      </c>
      <c r="D61" s="53">
        <v>330</v>
      </c>
      <c r="E61" s="49">
        <v>286</v>
      </c>
      <c r="F61" s="41">
        <v>24714</v>
      </c>
      <c r="G61" s="41">
        <v>281</v>
      </c>
      <c r="H61" s="74">
        <f t="shared" si="2"/>
        <v>-0.1484848484848485</v>
      </c>
    </row>
    <row r="62" spans="1:8" ht="20.100000000000001" customHeight="1" x14ac:dyDescent="0.2">
      <c r="A62" s="73" t="s">
        <v>98</v>
      </c>
      <c r="B62" s="53">
        <v>23618</v>
      </c>
      <c r="C62" s="53">
        <v>1609447</v>
      </c>
      <c r="D62" s="53">
        <v>28966</v>
      </c>
      <c r="E62" s="49">
        <v>14871</v>
      </c>
      <c r="F62" s="41">
        <v>989352</v>
      </c>
      <c r="G62" s="41">
        <v>18172</v>
      </c>
      <c r="H62" s="74">
        <f t="shared" si="2"/>
        <v>-0.37264378927017883</v>
      </c>
    </row>
    <row r="63" spans="1:8" ht="20.100000000000001" customHeight="1" x14ac:dyDescent="0.2">
      <c r="A63" s="42" t="s">
        <v>11</v>
      </c>
      <c r="B63" s="43">
        <f t="shared" ref="B63:G63" si="3">SUBTOTAL(109,B32:B62)</f>
        <v>130857</v>
      </c>
      <c r="C63" s="43">
        <f t="shared" si="3"/>
        <v>10090376</v>
      </c>
      <c r="D63" s="43">
        <f t="shared" si="3"/>
        <v>152082</v>
      </c>
      <c r="E63" s="50">
        <f t="shared" si="3"/>
        <v>101224</v>
      </c>
      <c r="F63" s="44">
        <f t="shared" si="3"/>
        <v>8069974</v>
      </c>
      <c r="G63" s="44">
        <f t="shared" si="3"/>
        <v>113398</v>
      </c>
      <c r="H63" s="71">
        <f t="shared" ref="H63" si="4">+(G63-D63)/D63</f>
        <v>-0.25436277797503976</v>
      </c>
    </row>
    <row r="64" spans="1:8" s="28" customFormat="1" ht="20.100000000000001" customHeight="1" x14ac:dyDescent="0.2">
      <c r="A64" s="35"/>
      <c r="B64" s="36"/>
      <c r="C64" s="36"/>
      <c r="D64" s="36"/>
      <c r="E64" s="37"/>
      <c r="F64" s="98" t="s">
        <v>15</v>
      </c>
      <c r="G64" s="98"/>
      <c r="H64" s="52">
        <f>+(E63-B63)/B63</f>
        <v>-0.22645330398832314</v>
      </c>
    </row>
  </sheetData>
  <mergeCells count="4">
    <mergeCell ref="F28:G28"/>
    <mergeCell ref="F64:G64"/>
    <mergeCell ref="A9:H9"/>
    <mergeCell ref="F10:H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9" orientation="portrait" horizontalDpi="300" verticalDpi="300" r:id="rId1"/>
  <headerFooter alignWithMargins="0"/>
  <ignoredErrors>
    <ignoredError sqref="H17 H21" calculatedColumn="1"/>
  </ignoredErrors>
  <drawing r:id="rId2"/>
  <tableParts count="2">
    <tablePart r:id="rId3"/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/>
    <pageSetUpPr fitToPage="1"/>
  </sheetPr>
  <dimension ref="A9:I81"/>
  <sheetViews>
    <sheetView showGridLines="0" zoomScaleNormal="100" zoomScaleSheetLayoutView="100" workbookViewId="0">
      <selection activeCell="I1" sqref="I1"/>
    </sheetView>
  </sheetViews>
  <sheetFormatPr baseColWidth="10" defaultColWidth="11.42578125" defaultRowHeight="12.75" x14ac:dyDescent="0.2"/>
  <cols>
    <col min="1" max="1" width="14.42578125" customWidth="1"/>
    <col min="2" max="2" width="10.140625" customWidth="1"/>
    <col min="3" max="3" width="11.7109375" customWidth="1"/>
    <col min="4" max="4" width="13.5703125" customWidth="1"/>
    <col min="5" max="5" width="12.140625" customWidth="1"/>
    <col min="6" max="6" width="11.7109375" customWidth="1"/>
    <col min="7" max="7" width="13" customWidth="1"/>
    <col min="8" max="8" width="13.140625" customWidth="1"/>
    <col min="9" max="9" width="14.140625" customWidth="1"/>
  </cols>
  <sheetData>
    <row r="9" spans="1:9" s="26" customFormat="1" ht="20.100000000000001" customHeight="1" x14ac:dyDescent="0.2">
      <c r="A9" s="96" t="s">
        <v>27</v>
      </c>
      <c r="B9" s="96"/>
      <c r="C9" s="96"/>
      <c r="D9" s="96"/>
      <c r="E9" s="96"/>
      <c r="F9" s="96"/>
      <c r="G9" s="96"/>
      <c r="H9" s="96"/>
      <c r="I9" s="96"/>
    </row>
    <row r="10" spans="1:9" s="15" customFormat="1" ht="11.25" x14ac:dyDescent="0.2">
      <c r="A10" s="19"/>
      <c r="B10" s="16"/>
      <c r="C10" s="16"/>
      <c r="D10" s="16"/>
      <c r="E10" s="16"/>
      <c r="F10" s="97" t="str">
        <f>+CONCATENATE(MID(Principal!C13,1,14)," de ambas temporadas")</f>
        <v>datos al 31/08 de ambas temporadas</v>
      </c>
      <c r="G10" s="97"/>
      <c r="H10" s="97"/>
      <c r="I10" s="97"/>
    </row>
    <row r="11" spans="1:9" s="12" customFormat="1" x14ac:dyDescent="0.2">
      <c r="G11" s="13"/>
      <c r="H11" s="13"/>
    </row>
    <row r="12" spans="1:9" s="28" customFormat="1" ht="16.5" customHeight="1" x14ac:dyDescent="0.2">
      <c r="A12" s="47"/>
      <c r="B12" s="47"/>
      <c r="C12" s="45"/>
      <c r="D12" s="45"/>
      <c r="E12" s="54">
        <v>2024</v>
      </c>
      <c r="F12" s="47"/>
      <c r="G12" s="46"/>
      <c r="H12" s="46"/>
      <c r="I12" s="72">
        <v>2025</v>
      </c>
    </row>
    <row r="13" spans="1:9" s="29" customFormat="1" ht="20.100000000000001" customHeight="1" x14ac:dyDescent="0.2">
      <c r="A13" s="38" t="s">
        <v>16</v>
      </c>
      <c r="B13" s="38" t="s">
        <v>12</v>
      </c>
      <c r="C13" s="39" t="s">
        <v>18</v>
      </c>
      <c r="D13" s="39" t="s">
        <v>20</v>
      </c>
      <c r="E13" s="40" t="s">
        <v>19</v>
      </c>
      <c r="F13" s="48" t="s">
        <v>4</v>
      </c>
      <c r="G13" s="40" t="s">
        <v>5</v>
      </c>
      <c r="H13" s="40" t="s">
        <v>6</v>
      </c>
      <c r="I13" s="40" t="s">
        <v>17</v>
      </c>
    </row>
    <row r="14" spans="1:9" ht="20.100000000000001" customHeight="1" x14ac:dyDescent="0.2">
      <c r="A14" s="73" t="s">
        <v>100</v>
      </c>
      <c r="B14" s="73" t="s">
        <v>76</v>
      </c>
      <c r="C14" s="53">
        <v>20</v>
      </c>
      <c r="D14" s="53">
        <v>2400</v>
      </c>
      <c r="E14" s="53">
        <v>24</v>
      </c>
      <c r="F14" s="88">
        <v>0</v>
      </c>
      <c r="G14" s="41">
        <v>0</v>
      </c>
      <c r="H14" s="41">
        <v>0</v>
      </c>
      <c r="I14" s="84">
        <f t="shared" ref="I14:I79" si="0">+(H14-E14)/E14</f>
        <v>-1</v>
      </c>
    </row>
    <row r="15" spans="1:9" ht="20.100000000000001" customHeight="1" x14ac:dyDescent="0.2">
      <c r="A15" s="73" t="s">
        <v>79</v>
      </c>
      <c r="B15" s="73" t="s">
        <v>74</v>
      </c>
      <c r="C15" s="53">
        <v>0</v>
      </c>
      <c r="D15" s="53">
        <v>0</v>
      </c>
      <c r="E15" s="53">
        <v>0</v>
      </c>
      <c r="F15" s="49">
        <v>185</v>
      </c>
      <c r="G15" s="41">
        <v>10360</v>
      </c>
      <c r="H15" s="41">
        <v>197</v>
      </c>
      <c r="I15" s="89" t="s">
        <v>14</v>
      </c>
    </row>
    <row r="16" spans="1:9" ht="20.100000000000001" customHeight="1" x14ac:dyDescent="0.2">
      <c r="A16" s="73" t="s">
        <v>79</v>
      </c>
      <c r="B16" s="73" t="s">
        <v>76</v>
      </c>
      <c r="C16" s="53">
        <v>980</v>
      </c>
      <c r="D16" s="53">
        <v>90175</v>
      </c>
      <c r="E16" s="53">
        <v>1100</v>
      </c>
      <c r="F16" s="49">
        <v>1013</v>
      </c>
      <c r="G16" s="41">
        <v>112175</v>
      </c>
      <c r="H16" s="41">
        <v>1131</v>
      </c>
      <c r="I16" s="84">
        <f t="shared" si="0"/>
        <v>2.8181818181818183E-2</v>
      </c>
    </row>
    <row r="17" spans="1:9" ht="20.100000000000001" customHeight="1" x14ac:dyDescent="0.2">
      <c r="A17" s="73" t="s">
        <v>139</v>
      </c>
      <c r="B17" s="73" t="s">
        <v>74</v>
      </c>
      <c r="C17" s="53">
        <v>84</v>
      </c>
      <c r="D17" s="53">
        <v>4704</v>
      </c>
      <c r="E17" s="53">
        <v>89</v>
      </c>
      <c r="F17" s="49">
        <v>63</v>
      </c>
      <c r="G17" s="41">
        <v>3528</v>
      </c>
      <c r="H17" s="41">
        <v>67</v>
      </c>
      <c r="I17" s="84">
        <f t="shared" si="0"/>
        <v>-0.24719101123595505</v>
      </c>
    </row>
    <row r="18" spans="1:9" ht="20.100000000000001" customHeight="1" x14ac:dyDescent="0.2">
      <c r="A18" s="73" t="s">
        <v>139</v>
      </c>
      <c r="B18" s="73" t="s">
        <v>76</v>
      </c>
      <c r="C18" s="53">
        <v>42</v>
      </c>
      <c r="D18" s="53">
        <v>4410</v>
      </c>
      <c r="E18" s="53">
        <v>45</v>
      </c>
      <c r="F18" s="49">
        <v>42</v>
      </c>
      <c r="G18" s="41">
        <v>4704</v>
      </c>
      <c r="H18" s="41">
        <v>48</v>
      </c>
      <c r="I18" s="84">
        <f t="shared" si="0"/>
        <v>6.6666666666666666E-2</v>
      </c>
    </row>
    <row r="19" spans="1:9" ht="20.100000000000001" customHeight="1" x14ac:dyDescent="0.2">
      <c r="A19" s="73" t="s">
        <v>162</v>
      </c>
      <c r="B19" s="73" t="s">
        <v>74</v>
      </c>
      <c r="C19" s="53">
        <v>168</v>
      </c>
      <c r="D19" s="53">
        <v>9408</v>
      </c>
      <c r="E19" s="53">
        <v>179</v>
      </c>
      <c r="F19" s="49">
        <v>80</v>
      </c>
      <c r="G19" s="41">
        <v>8800</v>
      </c>
      <c r="H19" s="41">
        <v>62</v>
      </c>
      <c r="I19" s="84">
        <f t="shared" si="0"/>
        <v>-0.65363128491620115</v>
      </c>
    </row>
    <row r="20" spans="1:9" ht="20.100000000000001" customHeight="1" x14ac:dyDescent="0.2">
      <c r="A20" s="73" t="s">
        <v>101</v>
      </c>
      <c r="B20" s="73" t="s">
        <v>72</v>
      </c>
      <c r="C20" s="53">
        <v>60</v>
      </c>
      <c r="D20" s="53">
        <v>7040</v>
      </c>
      <c r="E20" s="53">
        <v>67</v>
      </c>
      <c r="F20" s="49">
        <v>0</v>
      </c>
      <c r="G20" s="41">
        <v>0</v>
      </c>
      <c r="H20" s="41">
        <v>0</v>
      </c>
      <c r="I20" s="84">
        <f t="shared" si="0"/>
        <v>-1</v>
      </c>
    </row>
    <row r="21" spans="1:9" ht="20.100000000000001" customHeight="1" x14ac:dyDescent="0.2">
      <c r="A21" s="73" t="s">
        <v>101</v>
      </c>
      <c r="B21" s="73" t="s">
        <v>74</v>
      </c>
      <c r="C21" s="53">
        <v>1349</v>
      </c>
      <c r="D21" s="53">
        <v>74761</v>
      </c>
      <c r="E21" s="53">
        <v>1407</v>
      </c>
      <c r="F21" s="49">
        <v>0</v>
      </c>
      <c r="G21" s="41">
        <v>0</v>
      </c>
      <c r="H21" s="41">
        <v>0</v>
      </c>
      <c r="I21" s="84">
        <f t="shared" si="0"/>
        <v>-1</v>
      </c>
    </row>
    <row r="22" spans="1:9" ht="20.100000000000001" customHeight="1" x14ac:dyDescent="0.2">
      <c r="A22" s="73" t="s">
        <v>101</v>
      </c>
      <c r="B22" s="73" t="s">
        <v>76</v>
      </c>
      <c r="C22" s="53">
        <v>13919</v>
      </c>
      <c r="D22" s="53">
        <v>889477</v>
      </c>
      <c r="E22" s="53">
        <v>17721</v>
      </c>
      <c r="F22" s="49">
        <v>42</v>
      </c>
      <c r="G22" s="41">
        <v>4200</v>
      </c>
      <c r="H22" s="41">
        <v>46</v>
      </c>
      <c r="I22" s="84">
        <f t="shared" si="0"/>
        <v>-0.99740420969471244</v>
      </c>
    </row>
    <row r="23" spans="1:9" ht="20.100000000000001" customHeight="1" x14ac:dyDescent="0.2">
      <c r="A23" s="73" t="s">
        <v>80</v>
      </c>
      <c r="B23" s="73" t="s">
        <v>74</v>
      </c>
      <c r="C23" s="53">
        <v>0</v>
      </c>
      <c r="D23" s="53">
        <v>0</v>
      </c>
      <c r="E23" s="53">
        <v>0</v>
      </c>
      <c r="F23" s="49">
        <v>21</v>
      </c>
      <c r="G23" s="41">
        <v>1176</v>
      </c>
      <c r="H23" s="41">
        <v>22</v>
      </c>
      <c r="I23" s="84" t="s">
        <v>14</v>
      </c>
    </row>
    <row r="24" spans="1:9" ht="20.100000000000001" customHeight="1" x14ac:dyDescent="0.2">
      <c r="A24" s="73" t="s">
        <v>80</v>
      </c>
      <c r="B24" s="73" t="s">
        <v>76</v>
      </c>
      <c r="C24" s="53">
        <v>2740</v>
      </c>
      <c r="D24" s="53">
        <v>168454</v>
      </c>
      <c r="E24" s="53">
        <v>3345</v>
      </c>
      <c r="F24" s="49">
        <v>1114</v>
      </c>
      <c r="G24" s="41">
        <v>67552</v>
      </c>
      <c r="H24" s="41">
        <v>1336</v>
      </c>
      <c r="I24" s="84">
        <f t="shared" si="0"/>
        <v>-0.60059790732436469</v>
      </c>
    </row>
    <row r="25" spans="1:9" ht="20.100000000000001" customHeight="1" x14ac:dyDescent="0.2">
      <c r="A25" s="73" t="s">
        <v>81</v>
      </c>
      <c r="B25" s="73" t="s">
        <v>74</v>
      </c>
      <c r="C25" s="53">
        <v>21</v>
      </c>
      <c r="D25" s="53">
        <v>1176</v>
      </c>
      <c r="E25" s="53">
        <v>22</v>
      </c>
      <c r="F25" s="49">
        <v>0</v>
      </c>
      <c r="G25" s="41">
        <v>0</v>
      </c>
      <c r="H25" s="41">
        <v>0</v>
      </c>
      <c r="I25" s="84">
        <f t="shared" si="0"/>
        <v>-1</v>
      </c>
    </row>
    <row r="26" spans="1:9" ht="20.100000000000001" customHeight="1" x14ac:dyDescent="0.2">
      <c r="A26" s="73" t="s">
        <v>81</v>
      </c>
      <c r="B26" s="73" t="s">
        <v>76</v>
      </c>
      <c r="C26" s="53">
        <v>126</v>
      </c>
      <c r="D26" s="53">
        <v>13230</v>
      </c>
      <c r="E26" s="53">
        <v>135</v>
      </c>
      <c r="F26" s="49">
        <v>84</v>
      </c>
      <c r="G26" s="41">
        <v>8820</v>
      </c>
      <c r="H26" s="41">
        <v>90</v>
      </c>
      <c r="I26" s="84">
        <f t="shared" si="0"/>
        <v>-0.33333333333333331</v>
      </c>
    </row>
    <row r="27" spans="1:9" ht="20.100000000000001" customHeight="1" x14ac:dyDescent="0.2">
      <c r="A27" s="73" t="s">
        <v>82</v>
      </c>
      <c r="B27" s="73" t="s">
        <v>74</v>
      </c>
      <c r="C27" s="53">
        <v>42</v>
      </c>
      <c r="D27" s="53">
        <v>2352</v>
      </c>
      <c r="E27" s="53">
        <v>45</v>
      </c>
      <c r="F27" s="49">
        <v>609</v>
      </c>
      <c r="G27" s="41">
        <v>33691</v>
      </c>
      <c r="H27" s="41">
        <v>643</v>
      </c>
      <c r="I27" s="84">
        <f t="shared" si="0"/>
        <v>13.28888888888889</v>
      </c>
    </row>
    <row r="28" spans="1:9" ht="20.100000000000001" customHeight="1" x14ac:dyDescent="0.2">
      <c r="A28" s="73" t="s">
        <v>82</v>
      </c>
      <c r="B28" s="73" t="s">
        <v>76</v>
      </c>
      <c r="C28" s="53">
        <v>1295</v>
      </c>
      <c r="D28" s="53">
        <v>137788</v>
      </c>
      <c r="E28" s="53">
        <v>1408</v>
      </c>
      <c r="F28" s="49">
        <v>606</v>
      </c>
      <c r="G28" s="41">
        <v>63840</v>
      </c>
      <c r="H28" s="41">
        <v>651</v>
      </c>
      <c r="I28" s="84">
        <f t="shared" si="0"/>
        <v>-0.53764204545454541</v>
      </c>
    </row>
    <row r="29" spans="1:9" ht="20.100000000000001" customHeight="1" x14ac:dyDescent="0.2">
      <c r="A29" s="73" t="s">
        <v>83</v>
      </c>
      <c r="B29" s="73" t="s">
        <v>74</v>
      </c>
      <c r="C29" s="53">
        <v>293</v>
      </c>
      <c r="D29" s="53">
        <v>17488</v>
      </c>
      <c r="E29" s="53">
        <v>307</v>
      </c>
      <c r="F29" s="49">
        <v>168</v>
      </c>
      <c r="G29" s="41">
        <v>9408</v>
      </c>
      <c r="H29" s="41">
        <v>179</v>
      </c>
      <c r="I29" s="84">
        <f t="shared" si="0"/>
        <v>-0.41693811074918569</v>
      </c>
    </row>
    <row r="30" spans="1:9" ht="20.100000000000001" customHeight="1" x14ac:dyDescent="0.2">
      <c r="A30" s="73" t="s">
        <v>83</v>
      </c>
      <c r="B30" s="73" t="s">
        <v>76</v>
      </c>
      <c r="C30" s="53">
        <v>615</v>
      </c>
      <c r="D30" s="53">
        <v>60323</v>
      </c>
      <c r="E30" s="53">
        <v>701</v>
      </c>
      <c r="F30" s="49">
        <v>760</v>
      </c>
      <c r="G30" s="41">
        <v>76447</v>
      </c>
      <c r="H30" s="41">
        <v>905</v>
      </c>
      <c r="I30" s="84">
        <f t="shared" si="0"/>
        <v>0.29101283880171186</v>
      </c>
    </row>
    <row r="31" spans="1:9" ht="20.100000000000001" customHeight="1" x14ac:dyDescent="0.2">
      <c r="A31" s="73" t="s">
        <v>83</v>
      </c>
      <c r="B31" s="73" t="s">
        <v>130</v>
      </c>
      <c r="C31" s="53">
        <v>80</v>
      </c>
      <c r="D31" s="53">
        <v>8000</v>
      </c>
      <c r="E31" s="53">
        <v>80</v>
      </c>
      <c r="F31" s="49">
        <v>203</v>
      </c>
      <c r="G31" s="41">
        <v>15212</v>
      </c>
      <c r="H31" s="41">
        <v>220</v>
      </c>
      <c r="I31" s="84">
        <f t="shared" si="0"/>
        <v>1.75</v>
      </c>
    </row>
    <row r="32" spans="1:9" ht="20.100000000000001" customHeight="1" x14ac:dyDescent="0.2">
      <c r="A32" s="73" t="s">
        <v>137</v>
      </c>
      <c r="B32" s="73" t="s">
        <v>74</v>
      </c>
      <c r="C32" s="53">
        <v>21</v>
      </c>
      <c r="D32" s="53">
        <v>1176</v>
      </c>
      <c r="E32" s="53">
        <v>22</v>
      </c>
      <c r="F32" s="49">
        <v>0</v>
      </c>
      <c r="G32" s="41">
        <v>0</v>
      </c>
      <c r="H32" s="41">
        <v>0</v>
      </c>
      <c r="I32" s="84">
        <f t="shared" si="0"/>
        <v>-1</v>
      </c>
    </row>
    <row r="33" spans="1:9" ht="20.100000000000001" customHeight="1" x14ac:dyDescent="0.2">
      <c r="A33" s="73" t="s">
        <v>84</v>
      </c>
      <c r="B33" s="73" t="s">
        <v>74</v>
      </c>
      <c r="C33" s="53">
        <v>483</v>
      </c>
      <c r="D33" s="53">
        <v>27048</v>
      </c>
      <c r="E33" s="53">
        <v>514</v>
      </c>
      <c r="F33" s="49">
        <v>0</v>
      </c>
      <c r="G33" s="41">
        <v>0</v>
      </c>
      <c r="H33" s="41">
        <v>0</v>
      </c>
      <c r="I33" s="84">
        <f t="shared" si="0"/>
        <v>-1</v>
      </c>
    </row>
    <row r="34" spans="1:9" ht="20.100000000000001" customHeight="1" x14ac:dyDescent="0.2">
      <c r="A34" s="73" t="s">
        <v>84</v>
      </c>
      <c r="B34" s="73" t="s">
        <v>76</v>
      </c>
      <c r="C34" s="53">
        <v>675</v>
      </c>
      <c r="D34" s="53">
        <v>44650</v>
      </c>
      <c r="E34" s="53">
        <v>875</v>
      </c>
      <c r="F34" s="49">
        <v>593</v>
      </c>
      <c r="G34" s="41">
        <v>42044</v>
      </c>
      <c r="H34" s="41">
        <v>750</v>
      </c>
      <c r="I34" s="84">
        <f t="shared" si="0"/>
        <v>-0.14285714285714285</v>
      </c>
    </row>
    <row r="35" spans="1:9" ht="20.100000000000001" customHeight="1" x14ac:dyDescent="0.2">
      <c r="A35" s="73" t="s">
        <v>85</v>
      </c>
      <c r="B35" s="73" t="s">
        <v>76</v>
      </c>
      <c r="C35" s="53">
        <v>1513</v>
      </c>
      <c r="D35" s="53">
        <v>162136</v>
      </c>
      <c r="E35" s="53">
        <v>1688</v>
      </c>
      <c r="F35" s="49">
        <v>626</v>
      </c>
      <c r="G35" s="41">
        <v>67798</v>
      </c>
      <c r="H35" s="41">
        <v>701</v>
      </c>
      <c r="I35" s="84">
        <f t="shared" si="0"/>
        <v>-0.58471563981042651</v>
      </c>
    </row>
    <row r="36" spans="1:9" ht="20.100000000000001" customHeight="1" x14ac:dyDescent="0.2">
      <c r="A36" s="73" t="s">
        <v>86</v>
      </c>
      <c r="B36" s="73" t="s">
        <v>74</v>
      </c>
      <c r="C36" s="53">
        <v>3637</v>
      </c>
      <c r="D36" s="53">
        <v>256013</v>
      </c>
      <c r="E36" s="53">
        <v>3622</v>
      </c>
      <c r="F36" s="49">
        <v>4126</v>
      </c>
      <c r="G36" s="41">
        <v>265733</v>
      </c>
      <c r="H36" s="41">
        <v>4250</v>
      </c>
      <c r="I36" s="84">
        <f t="shared" si="0"/>
        <v>0.17338487023743787</v>
      </c>
    </row>
    <row r="37" spans="1:9" ht="20.100000000000001" customHeight="1" x14ac:dyDescent="0.2">
      <c r="A37" s="73" t="s">
        <v>86</v>
      </c>
      <c r="B37" s="73" t="s">
        <v>76</v>
      </c>
      <c r="C37" s="53">
        <v>9339</v>
      </c>
      <c r="D37" s="53">
        <v>835458</v>
      </c>
      <c r="E37" s="53">
        <v>11323</v>
      </c>
      <c r="F37" s="49">
        <v>6221</v>
      </c>
      <c r="G37" s="41">
        <v>572588</v>
      </c>
      <c r="H37" s="41">
        <v>7302</v>
      </c>
      <c r="I37" s="84">
        <f t="shared" si="0"/>
        <v>-0.35511790161617945</v>
      </c>
    </row>
    <row r="38" spans="1:9" ht="20.100000000000001" customHeight="1" x14ac:dyDescent="0.2">
      <c r="A38" s="73" t="s">
        <v>86</v>
      </c>
      <c r="B38" s="73" t="s">
        <v>168</v>
      </c>
      <c r="C38" s="53">
        <v>240</v>
      </c>
      <c r="D38" s="53">
        <v>960</v>
      </c>
      <c r="E38" s="53">
        <v>295</v>
      </c>
      <c r="F38" s="49">
        <v>0</v>
      </c>
      <c r="G38" s="41">
        <v>0</v>
      </c>
      <c r="H38" s="41">
        <v>0</v>
      </c>
      <c r="I38" s="84">
        <f t="shared" si="0"/>
        <v>-1</v>
      </c>
    </row>
    <row r="39" spans="1:9" ht="20.100000000000001" customHeight="1" x14ac:dyDescent="0.2">
      <c r="A39" s="73" t="s">
        <v>86</v>
      </c>
      <c r="B39" s="73" t="s">
        <v>130</v>
      </c>
      <c r="C39" s="53">
        <v>80</v>
      </c>
      <c r="D39" s="53">
        <v>8000</v>
      </c>
      <c r="E39" s="53">
        <v>80</v>
      </c>
      <c r="F39" s="49">
        <v>20</v>
      </c>
      <c r="G39" s="41">
        <v>60</v>
      </c>
      <c r="H39" s="41">
        <v>22</v>
      </c>
      <c r="I39" s="84">
        <f t="shared" si="0"/>
        <v>-0.72499999999999998</v>
      </c>
    </row>
    <row r="40" spans="1:9" ht="20.100000000000001" customHeight="1" x14ac:dyDescent="0.2">
      <c r="A40" s="73" t="s">
        <v>87</v>
      </c>
      <c r="B40" s="73" t="s">
        <v>74</v>
      </c>
      <c r="C40" s="53">
        <v>293</v>
      </c>
      <c r="D40" s="53">
        <v>16408</v>
      </c>
      <c r="E40" s="53">
        <v>312</v>
      </c>
      <c r="F40" s="49">
        <v>315</v>
      </c>
      <c r="G40" s="41">
        <v>17640</v>
      </c>
      <c r="H40" s="41">
        <v>335</v>
      </c>
      <c r="I40" s="84">
        <f t="shared" si="0"/>
        <v>7.371794871794872E-2</v>
      </c>
    </row>
    <row r="41" spans="1:9" ht="20.100000000000001" customHeight="1" x14ac:dyDescent="0.2">
      <c r="A41" s="73" t="s">
        <v>87</v>
      </c>
      <c r="B41" s="73" t="s">
        <v>76</v>
      </c>
      <c r="C41" s="53">
        <v>180</v>
      </c>
      <c r="D41" s="53">
        <v>20160</v>
      </c>
      <c r="E41" s="53">
        <v>206</v>
      </c>
      <c r="F41" s="49">
        <v>0</v>
      </c>
      <c r="G41" s="41">
        <v>0</v>
      </c>
      <c r="H41" s="41">
        <v>0</v>
      </c>
      <c r="I41" s="84">
        <f t="shared" si="0"/>
        <v>-1</v>
      </c>
    </row>
    <row r="42" spans="1:9" ht="20.100000000000001" customHeight="1" x14ac:dyDescent="0.2">
      <c r="A42" s="73" t="s">
        <v>88</v>
      </c>
      <c r="B42" s="73" t="s">
        <v>153</v>
      </c>
      <c r="C42" s="53">
        <v>0</v>
      </c>
      <c r="D42" s="53">
        <v>0</v>
      </c>
      <c r="E42" s="53">
        <v>0</v>
      </c>
      <c r="F42" s="49">
        <v>160</v>
      </c>
      <c r="G42" s="41">
        <v>10400</v>
      </c>
      <c r="H42" s="41">
        <v>209</v>
      </c>
      <c r="I42" s="84" t="s">
        <v>14</v>
      </c>
    </row>
    <row r="43" spans="1:9" ht="20.100000000000001" customHeight="1" x14ac:dyDescent="0.2">
      <c r="A43" s="73" t="s">
        <v>88</v>
      </c>
      <c r="B43" s="73" t="s">
        <v>74</v>
      </c>
      <c r="C43" s="53">
        <v>1835</v>
      </c>
      <c r="D43" s="53">
        <v>105703</v>
      </c>
      <c r="E43" s="53">
        <v>1931</v>
      </c>
      <c r="F43" s="49">
        <v>1302</v>
      </c>
      <c r="G43" s="41">
        <v>77388</v>
      </c>
      <c r="H43" s="41">
        <v>1346</v>
      </c>
      <c r="I43" s="84">
        <f t="shared" si="0"/>
        <v>-0.30295183842568618</v>
      </c>
    </row>
    <row r="44" spans="1:9" ht="20.100000000000001" customHeight="1" x14ac:dyDescent="0.2">
      <c r="A44" s="73" t="s">
        <v>88</v>
      </c>
      <c r="B44" s="73" t="s">
        <v>76</v>
      </c>
      <c r="C44" s="53">
        <v>2043</v>
      </c>
      <c r="D44" s="53">
        <v>143071</v>
      </c>
      <c r="E44" s="53">
        <v>2410</v>
      </c>
      <c r="F44" s="49">
        <v>1091</v>
      </c>
      <c r="G44" s="41">
        <v>73945</v>
      </c>
      <c r="H44" s="41">
        <v>1341</v>
      </c>
      <c r="I44" s="84">
        <f t="shared" si="0"/>
        <v>-0.44356846473029043</v>
      </c>
    </row>
    <row r="45" spans="1:9" ht="20.100000000000001" customHeight="1" x14ac:dyDescent="0.2">
      <c r="A45" s="73" t="s">
        <v>88</v>
      </c>
      <c r="B45" s="73" t="s">
        <v>130</v>
      </c>
      <c r="C45" s="53">
        <v>0</v>
      </c>
      <c r="D45" s="53">
        <v>0</v>
      </c>
      <c r="E45" s="53">
        <v>0</v>
      </c>
      <c r="F45" s="49">
        <v>40</v>
      </c>
      <c r="G45" s="41">
        <v>4000</v>
      </c>
      <c r="H45" s="41">
        <v>60</v>
      </c>
      <c r="I45" s="84" t="s">
        <v>14</v>
      </c>
    </row>
    <row r="46" spans="1:9" ht="20.100000000000001" customHeight="1" x14ac:dyDescent="0.2">
      <c r="A46" s="73" t="s">
        <v>89</v>
      </c>
      <c r="B46" s="73" t="s">
        <v>153</v>
      </c>
      <c r="C46" s="53">
        <v>0</v>
      </c>
      <c r="D46" s="53">
        <v>0</v>
      </c>
      <c r="E46" s="53">
        <v>0</v>
      </c>
      <c r="F46" s="49">
        <v>20</v>
      </c>
      <c r="G46" s="41">
        <v>1300</v>
      </c>
      <c r="H46" s="41">
        <v>26</v>
      </c>
      <c r="I46" s="84" t="s">
        <v>14</v>
      </c>
    </row>
    <row r="47" spans="1:9" ht="20.100000000000001" customHeight="1" x14ac:dyDescent="0.2">
      <c r="A47" s="73" t="s">
        <v>89</v>
      </c>
      <c r="B47" s="73" t="s">
        <v>74</v>
      </c>
      <c r="C47" s="53">
        <v>0</v>
      </c>
      <c r="D47" s="53">
        <v>0</v>
      </c>
      <c r="E47" s="53">
        <v>0</v>
      </c>
      <c r="F47" s="49">
        <v>83</v>
      </c>
      <c r="G47" s="41">
        <v>4886</v>
      </c>
      <c r="H47" s="41">
        <v>86</v>
      </c>
      <c r="I47" s="84" t="s">
        <v>14</v>
      </c>
    </row>
    <row r="48" spans="1:9" ht="20.100000000000001" customHeight="1" x14ac:dyDescent="0.2">
      <c r="A48" s="73" t="s">
        <v>89</v>
      </c>
      <c r="B48" s="73" t="s">
        <v>76</v>
      </c>
      <c r="C48" s="53">
        <v>63</v>
      </c>
      <c r="D48" s="53">
        <v>4725</v>
      </c>
      <c r="E48" s="53">
        <v>61</v>
      </c>
      <c r="F48" s="49">
        <v>63</v>
      </c>
      <c r="G48" s="41">
        <v>4725</v>
      </c>
      <c r="H48" s="41">
        <v>61</v>
      </c>
      <c r="I48" s="84">
        <f t="shared" si="0"/>
        <v>0</v>
      </c>
    </row>
    <row r="49" spans="1:9" ht="20.100000000000001" customHeight="1" x14ac:dyDescent="0.2">
      <c r="A49" s="73" t="s">
        <v>90</v>
      </c>
      <c r="B49" s="73" t="s">
        <v>74</v>
      </c>
      <c r="C49" s="53">
        <v>399</v>
      </c>
      <c r="D49" s="53">
        <v>22344</v>
      </c>
      <c r="E49" s="53">
        <v>425</v>
      </c>
      <c r="F49" s="49">
        <v>315</v>
      </c>
      <c r="G49" s="41">
        <v>17640</v>
      </c>
      <c r="H49" s="41">
        <v>335</v>
      </c>
      <c r="I49" s="84">
        <f t="shared" si="0"/>
        <v>-0.21176470588235294</v>
      </c>
    </row>
    <row r="50" spans="1:9" ht="20.100000000000001" customHeight="1" x14ac:dyDescent="0.2">
      <c r="A50" s="73" t="s">
        <v>90</v>
      </c>
      <c r="B50" s="73" t="s">
        <v>150</v>
      </c>
      <c r="C50" s="53">
        <v>0</v>
      </c>
      <c r="D50" s="53">
        <v>0</v>
      </c>
      <c r="E50" s="53">
        <v>0</v>
      </c>
      <c r="F50" s="49">
        <v>7</v>
      </c>
      <c r="G50" s="41">
        <v>588</v>
      </c>
      <c r="H50" s="41">
        <v>7</v>
      </c>
      <c r="I50" s="84" t="s">
        <v>14</v>
      </c>
    </row>
    <row r="51" spans="1:9" ht="20.100000000000001" customHeight="1" x14ac:dyDescent="0.2">
      <c r="A51" s="73" t="s">
        <v>90</v>
      </c>
      <c r="B51" s="73" t="s">
        <v>76</v>
      </c>
      <c r="C51" s="53">
        <v>2602</v>
      </c>
      <c r="D51" s="53">
        <v>189558</v>
      </c>
      <c r="E51" s="53">
        <v>3223</v>
      </c>
      <c r="F51" s="49">
        <v>2594</v>
      </c>
      <c r="G51" s="41">
        <v>173663</v>
      </c>
      <c r="H51" s="41">
        <v>3296</v>
      </c>
      <c r="I51" s="84">
        <f t="shared" si="0"/>
        <v>2.2649705243561899E-2</v>
      </c>
    </row>
    <row r="52" spans="1:9" ht="20.100000000000001" customHeight="1" x14ac:dyDescent="0.2">
      <c r="A52" s="73" t="s">
        <v>91</v>
      </c>
      <c r="B52" s="73" t="s">
        <v>76</v>
      </c>
      <c r="C52" s="53">
        <v>12402</v>
      </c>
      <c r="D52" s="53">
        <v>1086558</v>
      </c>
      <c r="E52" s="53">
        <v>15160</v>
      </c>
      <c r="F52" s="49">
        <v>8808</v>
      </c>
      <c r="G52" s="41">
        <v>807886</v>
      </c>
      <c r="H52" s="41">
        <v>10533</v>
      </c>
      <c r="I52" s="84">
        <f t="shared" si="0"/>
        <v>-0.30521108179419526</v>
      </c>
    </row>
    <row r="53" spans="1:9" ht="20.100000000000001" customHeight="1" x14ac:dyDescent="0.2">
      <c r="A53" s="73" t="s">
        <v>91</v>
      </c>
      <c r="B53" s="73" t="s">
        <v>130</v>
      </c>
      <c r="C53" s="53">
        <v>100</v>
      </c>
      <c r="D53" s="53">
        <v>6120</v>
      </c>
      <c r="E53" s="53">
        <v>105</v>
      </c>
      <c r="F53" s="49">
        <v>40</v>
      </c>
      <c r="G53" s="41">
        <v>4000</v>
      </c>
      <c r="H53" s="41">
        <v>40</v>
      </c>
      <c r="I53" s="84">
        <f t="shared" si="0"/>
        <v>-0.61904761904761907</v>
      </c>
    </row>
    <row r="54" spans="1:9" ht="20.100000000000001" customHeight="1" x14ac:dyDescent="0.2">
      <c r="A54" s="73" t="s">
        <v>154</v>
      </c>
      <c r="B54" s="73" t="s">
        <v>76</v>
      </c>
      <c r="C54" s="53">
        <v>21</v>
      </c>
      <c r="D54" s="53">
        <v>2205</v>
      </c>
      <c r="E54" s="53">
        <v>22</v>
      </c>
      <c r="F54" s="49">
        <v>0</v>
      </c>
      <c r="G54" s="41">
        <v>0</v>
      </c>
      <c r="H54" s="41">
        <v>0</v>
      </c>
      <c r="I54" s="84">
        <f t="shared" si="0"/>
        <v>-1</v>
      </c>
    </row>
    <row r="55" spans="1:9" ht="20.100000000000001" customHeight="1" x14ac:dyDescent="0.2">
      <c r="A55" s="73" t="s">
        <v>138</v>
      </c>
      <c r="B55" s="73" t="s">
        <v>74</v>
      </c>
      <c r="C55" s="53">
        <v>42</v>
      </c>
      <c r="D55" s="53">
        <v>2352</v>
      </c>
      <c r="E55" s="53">
        <v>45</v>
      </c>
      <c r="F55" s="49">
        <v>0</v>
      </c>
      <c r="G55" s="41">
        <v>0</v>
      </c>
      <c r="H55" s="41">
        <v>0</v>
      </c>
      <c r="I55" s="84">
        <f t="shared" si="0"/>
        <v>-1</v>
      </c>
    </row>
    <row r="56" spans="1:9" ht="20.100000000000001" customHeight="1" x14ac:dyDescent="0.2">
      <c r="A56" s="73" t="s">
        <v>138</v>
      </c>
      <c r="B56" s="73" t="s">
        <v>76</v>
      </c>
      <c r="C56" s="53">
        <v>185</v>
      </c>
      <c r="D56" s="53">
        <v>20625</v>
      </c>
      <c r="E56" s="53">
        <v>210</v>
      </c>
      <c r="F56" s="49">
        <v>63</v>
      </c>
      <c r="G56" s="41">
        <v>6615</v>
      </c>
      <c r="H56" s="41">
        <v>67</v>
      </c>
      <c r="I56" s="84">
        <f t="shared" si="0"/>
        <v>-0.68095238095238098</v>
      </c>
    </row>
    <row r="57" spans="1:9" ht="20.100000000000001" customHeight="1" x14ac:dyDescent="0.2">
      <c r="A57" s="73" t="s">
        <v>132</v>
      </c>
      <c r="B57" s="73" t="s">
        <v>76</v>
      </c>
      <c r="C57" s="53">
        <v>103</v>
      </c>
      <c r="D57" s="53">
        <v>9910</v>
      </c>
      <c r="E57" s="53">
        <v>114</v>
      </c>
      <c r="F57" s="49">
        <v>205</v>
      </c>
      <c r="G57" s="41">
        <v>19752</v>
      </c>
      <c r="H57" s="41">
        <v>236</v>
      </c>
      <c r="I57" s="84">
        <f t="shared" si="0"/>
        <v>1.0701754385964912</v>
      </c>
    </row>
    <row r="58" spans="1:9" ht="20.100000000000001" customHeight="1" x14ac:dyDescent="0.2">
      <c r="A58" s="73" t="s">
        <v>92</v>
      </c>
      <c r="B58" s="73" t="s">
        <v>76</v>
      </c>
      <c r="C58" s="53">
        <v>21</v>
      </c>
      <c r="D58" s="53">
        <v>1953</v>
      </c>
      <c r="E58" s="53">
        <v>24</v>
      </c>
      <c r="F58" s="49">
        <v>62</v>
      </c>
      <c r="G58" s="41">
        <v>6975</v>
      </c>
      <c r="H58" s="41">
        <v>71</v>
      </c>
      <c r="I58" s="84">
        <f t="shared" si="0"/>
        <v>1.9583333333333333</v>
      </c>
    </row>
    <row r="59" spans="1:9" ht="20.100000000000001" customHeight="1" x14ac:dyDescent="0.2">
      <c r="A59" s="73" t="s">
        <v>93</v>
      </c>
      <c r="B59" s="73" t="s">
        <v>76</v>
      </c>
      <c r="C59" s="53">
        <v>651</v>
      </c>
      <c r="D59" s="53">
        <v>71995</v>
      </c>
      <c r="E59" s="53">
        <v>753</v>
      </c>
      <c r="F59" s="49">
        <v>440</v>
      </c>
      <c r="G59" s="41">
        <v>48385</v>
      </c>
      <c r="H59" s="41">
        <v>494</v>
      </c>
      <c r="I59" s="84">
        <f t="shared" si="0"/>
        <v>-0.34395750332005315</v>
      </c>
    </row>
    <row r="60" spans="1:9" ht="20.100000000000001" customHeight="1" x14ac:dyDescent="0.2">
      <c r="A60" s="73" t="s">
        <v>94</v>
      </c>
      <c r="B60" s="73" t="s">
        <v>134</v>
      </c>
      <c r="C60" s="53">
        <v>99</v>
      </c>
      <c r="D60" s="53">
        <v>99</v>
      </c>
      <c r="E60" s="53">
        <v>134</v>
      </c>
      <c r="F60" s="49">
        <v>280</v>
      </c>
      <c r="G60" s="41">
        <v>6740</v>
      </c>
      <c r="H60" s="41">
        <v>362</v>
      </c>
      <c r="I60" s="84">
        <f t="shared" si="0"/>
        <v>1.7014925373134329</v>
      </c>
    </row>
    <row r="61" spans="1:9" ht="20.100000000000001" customHeight="1" x14ac:dyDescent="0.2">
      <c r="A61" s="73" t="s">
        <v>94</v>
      </c>
      <c r="B61" s="73" t="s">
        <v>74</v>
      </c>
      <c r="C61" s="53">
        <v>777</v>
      </c>
      <c r="D61" s="53">
        <v>43512</v>
      </c>
      <c r="E61" s="53">
        <v>827</v>
      </c>
      <c r="F61" s="49">
        <v>357</v>
      </c>
      <c r="G61" s="41">
        <v>19992</v>
      </c>
      <c r="H61" s="41">
        <v>380</v>
      </c>
      <c r="I61" s="84">
        <f t="shared" si="0"/>
        <v>-0.54050785973397819</v>
      </c>
    </row>
    <row r="62" spans="1:9" ht="20.100000000000001" customHeight="1" x14ac:dyDescent="0.2">
      <c r="A62" s="73" t="s">
        <v>95</v>
      </c>
      <c r="B62" s="73" t="s">
        <v>74</v>
      </c>
      <c r="C62" s="53">
        <v>42</v>
      </c>
      <c r="D62" s="53">
        <v>2352</v>
      </c>
      <c r="E62" s="53">
        <v>45</v>
      </c>
      <c r="F62" s="49">
        <v>0</v>
      </c>
      <c r="G62" s="41">
        <v>0</v>
      </c>
      <c r="H62" s="41">
        <v>0</v>
      </c>
      <c r="I62" s="84">
        <f t="shared" si="0"/>
        <v>-1</v>
      </c>
    </row>
    <row r="63" spans="1:9" ht="20.100000000000001" customHeight="1" x14ac:dyDescent="0.2">
      <c r="A63" s="73" t="s">
        <v>95</v>
      </c>
      <c r="B63" s="73" t="s">
        <v>76</v>
      </c>
      <c r="C63" s="53">
        <v>349</v>
      </c>
      <c r="D63" s="53">
        <v>37406</v>
      </c>
      <c r="E63" s="53">
        <v>395</v>
      </c>
      <c r="F63" s="49">
        <v>185</v>
      </c>
      <c r="G63" s="41">
        <v>20625</v>
      </c>
      <c r="H63" s="41">
        <v>217</v>
      </c>
      <c r="I63" s="84">
        <f t="shared" si="0"/>
        <v>-0.45063291139240508</v>
      </c>
    </row>
    <row r="64" spans="1:9" ht="20.100000000000001" customHeight="1" x14ac:dyDescent="0.2">
      <c r="A64" s="73" t="s">
        <v>133</v>
      </c>
      <c r="B64" s="73" t="s">
        <v>76</v>
      </c>
      <c r="C64" s="53">
        <v>60</v>
      </c>
      <c r="D64" s="53">
        <v>6720</v>
      </c>
      <c r="E64" s="53">
        <v>71</v>
      </c>
      <c r="F64" s="49">
        <v>40</v>
      </c>
      <c r="G64" s="41">
        <v>4480</v>
      </c>
      <c r="H64" s="41">
        <v>46</v>
      </c>
      <c r="I64" s="84">
        <f t="shared" si="0"/>
        <v>-0.352112676056338</v>
      </c>
    </row>
    <row r="65" spans="1:9" ht="20.100000000000001" customHeight="1" x14ac:dyDescent="0.2">
      <c r="A65" s="73" t="s">
        <v>163</v>
      </c>
      <c r="B65" s="73" t="s">
        <v>76</v>
      </c>
      <c r="C65" s="53">
        <v>41</v>
      </c>
      <c r="D65" s="53">
        <v>2763</v>
      </c>
      <c r="E65" s="53">
        <v>55</v>
      </c>
      <c r="F65" s="49">
        <v>0</v>
      </c>
      <c r="G65" s="41">
        <v>0</v>
      </c>
      <c r="H65" s="41">
        <v>0</v>
      </c>
      <c r="I65" s="84">
        <f t="shared" si="0"/>
        <v>-1</v>
      </c>
    </row>
    <row r="66" spans="1:9" ht="20.100000000000001" customHeight="1" x14ac:dyDescent="0.2">
      <c r="A66" s="73" t="s">
        <v>96</v>
      </c>
      <c r="B66" s="73" t="s">
        <v>78</v>
      </c>
      <c r="C66" s="53">
        <v>60</v>
      </c>
      <c r="D66" s="53">
        <v>3404</v>
      </c>
      <c r="E66" s="53">
        <v>57</v>
      </c>
      <c r="F66" s="49">
        <v>0</v>
      </c>
      <c r="G66" s="41">
        <v>0</v>
      </c>
      <c r="H66" s="41">
        <v>0</v>
      </c>
      <c r="I66" s="84">
        <f t="shared" si="0"/>
        <v>-1</v>
      </c>
    </row>
    <row r="67" spans="1:9" ht="20.100000000000001" customHeight="1" x14ac:dyDescent="0.2">
      <c r="A67" s="73" t="s">
        <v>96</v>
      </c>
      <c r="B67" s="73" t="s">
        <v>72</v>
      </c>
      <c r="C67" s="53">
        <v>449</v>
      </c>
      <c r="D67" s="53">
        <v>54741</v>
      </c>
      <c r="E67" s="53">
        <v>493</v>
      </c>
      <c r="F67" s="49">
        <v>580</v>
      </c>
      <c r="G67" s="41">
        <v>69581</v>
      </c>
      <c r="H67" s="41">
        <v>664</v>
      </c>
      <c r="I67" s="84">
        <f t="shared" si="0"/>
        <v>0.34685598377281945</v>
      </c>
    </row>
    <row r="68" spans="1:9" ht="20.100000000000001" customHeight="1" x14ac:dyDescent="0.2">
      <c r="A68" s="73" t="s">
        <v>96</v>
      </c>
      <c r="B68" s="73" t="s">
        <v>140</v>
      </c>
      <c r="C68" s="53">
        <v>0</v>
      </c>
      <c r="D68" s="53">
        <v>0</v>
      </c>
      <c r="E68" s="53">
        <v>0</v>
      </c>
      <c r="F68" s="49">
        <v>109</v>
      </c>
      <c r="G68" s="41">
        <v>13080</v>
      </c>
      <c r="H68" s="41">
        <v>131</v>
      </c>
      <c r="I68" s="84" t="s">
        <v>14</v>
      </c>
    </row>
    <row r="69" spans="1:9" ht="20.100000000000001" customHeight="1" x14ac:dyDescent="0.2">
      <c r="A69" s="73" t="s">
        <v>96</v>
      </c>
      <c r="B69" s="73" t="s">
        <v>73</v>
      </c>
      <c r="C69" s="53">
        <v>780</v>
      </c>
      <c r="D69" s="53">
        <v>84380</v>
      </c>
      <c r="E69" s="53">
        <v>1181</v>
      </c>
      <c r="F69" s="49">
        <v>420</v>
      </c>
      <c r="G69" s="41">
        <v>40557</v>
      </c>
      <c r="H69" s="41">
        <v>568</v>
      </c>
      <c r="I69" s="84">
        <f t="shared" si="0"/>
        <v>-0.51905165114309904</v>
      </c>
    </row>
    <row r="70" spans="1:9" ht="20.100000000000001" customHeight="1" x14ac:dyDescent="0.2">
      <c r="A70" s="73" t="s">
        <v>96</v>
      </c>
      <c r="B70" s="73" t="s">
        <v>135</v>
      </c>
      <c r="C70" s="53">
        <v>300</v>
      </c>
      <c r="D70" s="53">
        <v>18936</v>
      </c>
      <c r="E70" s="53">
        <v>360</v>
      </c>
      <c r="F70" s="49">
        <v>0</v>
      </c>
      <c r="G70" s="41">
        <v>0</v>
      </c>
      <c r="H70" s="41">
        <v>0</v>
      </c>
      <c r="I70" s="84">
        <f t="shared" si="0"/>
        <v>-1</v>
      </c>
    </row>
    <row r="71" spans="1:9" ht="20.100000000000001" customHeight="1" x14ac:dyDescent="0.2">
      <c r="A71" s="73" t="s">
        <v>96</v>
      </c>
      <c r="B71" s="73" t="s">
        <v>74</v>
      </c>
      <c r="C71" s="53">
        <v>2058</v>
      </c>
      <c r="D71" s="53">
        <v>112392</v>
      </c>
      <c r="E71" s="53">
        <v>2135</v>
      </c>
      <c r="F71" s="49">
        <v>4616</v>
      </c>
      <c r="G71" s="41">
        <v>252593</v>
      </c>
      <c r="H71" s="41">
        <v>4482</v>
      </c>
      <c r="I71" s="84">
        <f t="shared" si="0"/>
        <v>1.0992974238875879</v>
      </c>
    </row>
    <row r="72" spans="1:9" ht="20.100000000000001" customHeight="1" x14ac:dyDescent="0.2">
      <c r="A72" s="73" t="s">
        <v>96</v>
      </c>
      <c r="B72" s="73" t="s">
        <v>75</v>
      </c>
      <c r="C72" s="53">
        <v>212</v>
      </c>
      <c r="D72" s="53">
        <v>25141</v>
      </c>
      <c r="E72" s="53">
        <v>231</v>
      </c>
      <c r="F72" s="49">
        <v>373</v>
      </c>
      <c r="G72" s="41">
        <v>46029</v>
      </c>
      <c r="H72" s="41">
        <v>432</v>
      </c>
      <c r="I72" s="84">
        <f t="shared" si="0"/>
        <v>0.87012987012987009</v>
      </c>
    </row>
    <row r="73" spans="1:9" ht="20.100000000000001" customHeight="1" x14ac:dyDescent="0.2">
      <c r="A73" s="73" t="s">
        <v>96</v>
      </c>
      <c r="B73" s="73" t="s">
        <v>76</v>
      </c>
      <c r="C73" s="53">
        <v>42223</v>
      </c>
      <c r="D73" s="53">
        <v>3453576</v>
      </c>
      <c r="E73" s="53">
        <v>45995</v>
      </c>
      <c r="F73" s="49">
        <v>46103</v>
      </c>
      <c r="G73" s="41">
        <v>3844859</v>
      </c>
      <c r="H73" s="41">
        <v>49691</v>
      </c>
      <c r="I73" s="84">
        <f t="shared" si="0"/>
        <v>8.0356560495706053E-2</v>
      </c>
    </row>
    <row r="74" spans="1:9" ht="20.100000000000001" customHeight="1" x14ac:dyDescent="0.2">
      <c r="A74" s="73" t="s">
        <v>96</v>
      </c>
      <c r="B74" s="73" t="s">
        <v>77</v>
      </c>
      <c r="C74" s="53">
        <v>680</v>
      </c>
      <c r="D74" s="53">
        <v>76356</v>
      </c>
      <c r="E74" s="53">
        <v>684</v>
      </c>
      <c r="F74" s="49">
        <v>820</v>
      </c>
      <c r="G74" s="41">
        <v>89448</v>
      </c>
      <c r="H74" s="41">
        <v>807</v>
      </c>
      <c r="I74" s="84">
        <f t="shared" si="0"/>
        <v>0.17982456140350878</v>
      </c>
    </row>
    <row r="75" spans="1:9" ht="20.100000000000001" customHeight="1" x14ac:dyDescent="0.2">
      <c r="A75" s="73" t="s">
        <v>155</v>
      </c>
      <c r="B75" s="73" t="s">
        <v>76</v>
      </c>
      <c r="C75" s="53">
        <v>21</v>
      </c>
      <c r="D75" s="53">
        <v>1323</v>
      </c>
      <c r="E75" s="53">
        <v>27</v>
      </c>
      <c r="F75" s="49">
        <v>0</v>
      </c>
      <c r="G75" s="41">
        <v>0</v>
      </c>
      <c r="H75" s="41">
        <v>0</v>
      </c>
      <c r="I75" s="84">
        <f t="shared" si="0"/>
        <v>-1</v>
      </c>
    </row>
    <row r="76" spans="1:9" ht="20.100000000000001" customHeight="1" x14ac:dyDescent="0.2">
      <c r="A76" s="73" t="s">
        <v>97</v>
      </c>
      <c r="B76" s="73" t="s">
        <v>74</v>
      </c>
      <c r="C76" s="53">
        <v>124</v>
      </c>
      <c r="D76" s="53">
        <v>7504</v>
      </c>
      <c r="E76" s="53">
        <v>131</v>
      </c>
      <c r="F76" s="49">
        <v>96</v>
      </c>
      <c r="G76" s="41">
        <v>5544</v>
      </c>
      <c r="H76" s="41">
        <v>101</v>
      </c>
      <c r="I76" s="84">
        <f t="shared" si="0"/>
        <v>-0.22900763358778625</v>
      </c>
    </row>
    <row r="77" spans="1:9" ht="20.100000000000001" customHeight="1" x14ac:dyDescent="0.2">
      <c r="A77" s="73" t="s">
        <v>97</v>
      </c>
      <c r="B77" s="73" t="s">
        <v>76</v>
      </c>
      <c r="C77" s="53">
        <v>202</v>
      </c>
      <c r="D77" s="53">
        <v>20010</v>
      </c>
      <c r="E77" s="53">
        <v>199</v>
      </c>
      <c r="F77" s="49">
        <v>190</v>
      </c>
      <c r="G77" s="41">
        <v>19170</v>
      </c>
      <c r="H77" s="41">
        <v>181</v>
      </c>
      <c r="I77" s="84">
        <f t="shared" si="0"/>
        <v>-9.0452261306532666E-2</v>
      </c>
    </row>
    <row r="78" spans="1:9" ht="20.100000000000001" customHeight="1" x14ac:dyDescent="0.2">
      <c r="A78" s="73" t="s">
        <v>98</v>
      </c>
      <c r="B78" s="73" t="s">
        <v>74</v>
      </c>
      <c r="C78" s="53">
        <v>642</v>
      </c>
      <c r="D78" s="53">
        <v>37852</v>
      </c>
      <c r="E78" s="53">
        <v>674</v>
      </c>
      <c r="F78" s="49">
        <v>206</v>
      </c>
      <c r="G78" s="41">
        <v>11522</v>
      </c>
      <c r="H78" s="41">
        <v>219</v>
      </c>
      <c r="I78" s="84">
        <f t="shared" si="0"/>
        <v>-0.67507418397626118</v>
      </c>
    </row>
    <row r="79" spans="1:9" ht="20.100000000000001" customHeight="1" x14ac:dyDescent="0.2">
      <c r="A79" s="73" t="s">
        <v>98</v>
      </c>
      <c r="B79" s="73" t="s">
        <v>76</v>
      </c>
      <c r="C79" s="53">
        <v>22976</v>
      </c>
      <c r="D79" s="53">
        <v>1571595</v>
      </c>
      <c r="E79" s="53">
        <v>28292</v>
      </c>
      <c r="F79" s="49">
        <v>14665</v>
      </c>
      <c r="G79" s="41">
        <v>977830</v>
      </c>
      <c r="H79" s="41">
        <v>17953</v>
      </c>
      <c r="I79" s="84">
        <f t="shared" si="0"/>
        <v>-0.36543899335501201</v>
      </c>
    </row>
    <row r="80" spans="1:9" ht="20.100000000000001" customHeight="1" x14ac:dyDescent="0.2">
      <c r="A80" s="59" t="s">
        <v>11</v>
      </c>
      <c r="B80" s="59"/>
      <c r="C80" s="55">
        <f>SUM(C14:C79)</f>
        <v>130857</v>
      </c>
      <c r="D80" s="55">
        <f>SUBTOTAL(109,D14:D79)</f>
        <v>10090376</v>
      </c>
      <c r="E80" s="56">
        <f>SUBTOTAL(109,E14:E79)</f>
        <v>152081</v>
      </c>
      <c r="F80" s="57">
        <f>SUBTOTAL(109,F14:F79)</f>
        <v>101224</v>
      </c>
      <c r="G80" s="58">
        <f>SUBTOTAL(109,G14:G79)</f>
        <v>8069974</v>
      </c>
      <c r="H80" s="58">
        <f>SUBTOTAL(109,H14:H79)</f>
        <v>113399</v>
      </c>
      <c r="I80" s="85">
        <f t="shared" ref="I80" si="1">+(H80-E80)/E80</f>
        <v>-0.25435129963637798</v>
      </c>
    </row>
    <row r="81" spans="1:9" s="28" customFormat="1" ht="20.100000000000001" customHeight="1" x14ac:dyDescent="0.2">
      <c r="A81" s="30"/>
      <c r="B81" s="30"/>
      <c r="C81" s="30"/>
      <c r="D81" s="30"/>
      <c r="E81" s="30"/>
      <c r="F81" s="30"/>
      <c r="G81" s="99" t="s">
        <v>15</v>
      </c>
      <c r="H81" s="99"/>
      <c r="I81" s="51">
        <f>+(F80-C80)/C80</f>
        <v>-0.22645330398832314</v>
      </c>
    </row>
  </sheetData>
  <mergeCells count="3">
    <mergeCell ref="G81:H81"/>
    <mergeCell ref="A9:I9"/>
    <mergeCell ref="F10:I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8" fitToHeight="0" orientation="portrait" horizontalDpi="300" verticalDpi="300" r:id="rId1"/>
  <headerFooter alignWithMargins="0"/>
  <ignoredErrors>
    <ignoredError sqref="I15:I68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D908943-A0AC-4921-96AE-19EA1EC475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46932EA-EA66-4690-B214-F83C54B9C8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A31CADE-E919-4F22-A988-3C405F61C452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Principal</vt:lpstr>
      <vt:lpstr>buques</vt:lpstr>
      <vt:lpstr>ag, marítimos</vt:lpstr>
      <vt:lpstr>exportadores</vt:lpstr>
      <vt:lpstr>manzanas &amp; peras</vt:lpstr>
      <vt:lpstr>especies &amp; destinos</vt:lpstr>
      <vt:lpstr>especies x destinos</vt:lpstr>
      <vt:lpstr>buques!Títulos_a_imprimir</vt:lpstr>
      <vt:lpstr>'especies &amp; destinos'!Títulos_a_imprimir</vt:lpstr>
      <vt:lpstr>'especies x destinos'!Títulos_a_imprimir</vt:lpstr>
      <vt:lpstr>exportadores!Títulos_a_imprimir</vt:lpstr>
      <vt:lpstr>'manzanas &amp; peras'!Títulos_a_imprimir</vt:lpstr>
    </vt:vector>
  </TitlesOfParts>
  <Manager/>
  <Company>PATAGONIA NORTE S.A.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Lic. Juan Carlos González</dc:creator>
  <cp:keywords/>
  <dc:description/>
  <cp:lastModifiedBy>Daniel Sancho</cp:lastModifiedBy>
  <cp:revision/>
  <cp:lastPrinted>2025-08-25T22:24:10Z</cp:lastPrinted>
  <dcterms:created xsi:type="dcterms:W3CDTF">2000-02-12T15:57:40Z</dcterms:created>
  <dcterms:modified xsi:type="dcterms:W3CDTF">2025-09-01T18:52:39Z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