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o\Dropbox\TPN\DptoSISTEMAS\T2018\Estad2018\SAE+BHI\"/>
    </mc:Choice>
  </mc:AlternateContent>
  <xr:revisionPtr revIDLastSave="0" documentId="13_ncr:1_{8056014B-C34E-46FA-A88A-144FD0129237}" xr6:coauthVersionLast="40" xr6:coauthVersionMax="40" xr10:uidLastSave="{00000000-0000-0000-0000-000000000000}"/>
  <bookViews>
    <workbookView xWindow="0" yWindow="0" windowWidth="16380" windowHeight="8190" tabRatio="630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>buques!$A$11:$R$104</definedName>
    <definedName name="_xlnm._FilterDatabase" localSheetId="5">'esp x destino'!$A$14:$I$196</definedName>
    <definedName name="_xlnm._FilterDatabase" localSheetId="4">'especie y destino'!$A$14:$H$67</definedName>
    <definedName name="_xlnm._FilterDatabase" localSheetId="3">'peras y manz'!$A$11:$E$15</definedName>
    <definedName name="_xlnm.Print_Area" localSheetId="1">buques!$A$1:$G$104</definedName>
    <definedName name="_xlnm.Print_Area" localSheetId="5">'esp x destino'!$A$1:$I$196</definedName>
    <definedName name="_xlnm.Print_Area" localSheetId="4">'especie y destino'!$A$1:$H$126</definedName>
    <definedName name="_xlnm.Print_Area" localSheetId="3">'peras y manz'!$A$1:$F$59</definedName>
    <definedName name="_xlnm.Print_Area" localSheetId="0">Principal!$A$1:$G$60</definedName>
    <definedName name="Excel_BuiltIn__FilterDatabase" localSheetId="1">buques!$A$11:$G$104</definedName>
    <definedName name="Excel_BuiltIn__FilterDatabase" localSheetId="2">exportadores!$A$11:$D$87</definedName>
    <definedName name="Excel_BuiltIn__FilterDatabase_2">buques!$A$11:$G$104</definedName>
    <definedName name="Excel_BuiltIn__FilterDatabase_3">exportadores!$A$11:$E$11</definedName>
    <definedName name="Excel_BuiltIn__FilterDatabase_4">'peras y manz'!$A$11:$E$11</definedName>
    <definedName name="Excel_BuiltIn__FilterDatabase_6">'esp x destino'!$A$14:$I$196</definedName>
    <definedName name="Print_Titles_0" localSheetId="1">buques!$1:$11</definedName>
    <definedName name="Print_Titles_0" localSheetId="5">'esp x destino'!$1:$14</definedName>
    <definedName name="Print_Titles_0" localSheetId="4">'especie y destino'!$69:$70</definedName>
    <definedName name="Print_Titles_0" localSheetId="2">exportadores!$1:$11</definedName>
    <definedName name="Print_Titles_0" localSheetId="3">'peras y manz'!$1:$11</definedName>
    <definedName name="Print_Titles_0_0" localSheetId="1">buques!$1:$11</definedName>
    <definedName name="Print_Titles_0_0" localSheetId="5">'esp x destino'!$1:$14</definedName>
    <definedName name="Print_Titles_0_0" localSheetId="4">'especie y destino'!$69:$70</definedName>
    <definedName name="Print_Titles_0_0" localSheetId="2">exportadores!$1:$11</definedName>
    <definedName name="Print_Titles_0_0" localSheetId="3">'peras y manz'!$1:$11</definedName>
    <definedName name="Print_Titles_0_0_0" localSheetId="1">buques!$1:$11</definedName>
    <definedName name="Print_Titles_0_0_0" localSheetId="5">'esp x destino'!$1:$14</definedName>
    <definedName name="Print_Titles_0_0_0" localSheetId="4">'especie y destino'!$69:$70</definedName>
    <definedName name="Print_Titles_0_0_0" localSheetId="2">exportadores!$1:$11</definedName>
    <definedName name="Print_Titles_0_0_0" localSheetId="3">'peras y manz'!$1:$11</definedName>
    <definedName name="_xlnm.Print_Titles" localSheetId="1">buques!$1:$11</definedName>
    <definedName name="_xlnm.Print_Titles" localSheetId="5">'esp x destino'!$1:$14</definedName>
    <definedName name="_xlnm.Print_Titles" localSheetId="4">'especie y destino'!$69:$70</definedName>
    <definedName name="_xlnm.Print_Titles" localSheetId="2">exportadores!$1:$11</definedName>
    <definedName name="_xlnm.Print_Titles" localSheetId="3">'peras y manz'!$1:$11</definedName>
    <definedName name="x" localSheetId="1">buques!$1:$11</definedName>
    <definedName name="x" localSheetId="5">'esp x destino'!$1:$14</definedName>
    <definedName name="x" localSheetId="4">'especie y destino'!$69:$70</definedName>
    <definedName name="x" localSheetId="2">exportadores!$1:$11</definedName>
    <definedName name="x" localSheetId="3">'peras y manz'!$1:$11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4" i="6" l="1"/>
  <c r="I39" i="6"/>
  <c r="I83" i="6"/>
  <c r="I95" i="6"/>
  <c r="I102" i="6"/>
  <c r="I124" i="6"/>
  <c r="I136" i="6"/>
  <c r="I177" i="6"/>
  <c r="H59" i="5"/>
  <c r="H57" i="5"/>
  <c r="H44" i="5"/>
  <c r="H19" i="5"/>
  <c r="E59" i="4"/>
  <c r="F104" i="2"/>
  <c r="E104" i="2"/>
  <c r="D104" i="2"/>
  <c r="I172" i="6" l="1"/>
  <c r="I80" i="6"/>
  <c r="I40" i="6"/>
  <c r="H60" i="5"/>
  <c r="I143" i="6" l="1"/>
  <c r="I66" i="6"/>
  <c r="I58" i="6"/>
  <c r="H39" i="5"/>
  <c r="H195" i="6" l="1"/>
  <c r="G195" i="6"/>
  <c r="F195" i="6"/>
  <c r="E195" i="6"/>
  <c r="D195" i="6"/>
  <c r="C195" i="6"/>
  <c r="I194" i="6"/>
  <c r="I193" i="6"/>
  <c r="I192" i="6"/>
  <c r="I189" i="6"/>
  <c r="I188" i="6"/>
  <c r="I187" i="6"/>
  <c r="I186" i="6"/>
  <c r="I185" i="6"/>
  <c r="I184" i="6"/>
  <c r="I183" i="6"/>
  <c r="I182" i="6"/>
  <c r="I181" i="6"/>
  <c r="I180" i="6"/>
  <c r="I179" i="6"/>
  <c r="I175" i="6"/>
  <c r="I174" i="6"/>
  <c r="I173" i="6"/>
  <c r="I171" i="6"/>
  <c r="I170" i="6"/>
  <c r="I169" i="6"/>
  <c r="I168" i="6"/>
  <c r="I166" i="6"/>
  <c r="I165" i="6"/>
  <c r="I164" i="6"/>
  <c r="I160" i="6"/>
  <c r="I159" i="6"/>
  <c r="I158" i="6"/>
  <c r="I155" i="6"/>
  <c r="I154" i="6"/>
  <c r="I152" i="6"/>
  <c r="I151" i="6"/>
  <c r="I150" i="6"/>
  <c r="I149" i="6"/>
  <c r="I147" i="6"/>
  <c r="I146" i="6"/>
  <c r="I145" i="6"/>
  <c r="I144" i="6"/>
  <c r="I141" i="6"/>
  <c r="I138" i="6"/>
  <c r="I134" i="6"/>
  <c r="I133" i="6"/>
  <c r="I132" i="6"/>
  <c r="I131" i="6"/>
  <c r="I130" i="6"/>
  <c r="I129" i="6"/>
  <c r="I128" i="6"/>
  <c r="I126" i="6"/>
  <c r="I125" i="6"/>
  <c r="I123" i="6"/>
  <c r="I122" i="6"/>
  <c r="I121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0" i="6"/>
  <c r="I99" i="6"/>
  <c r="I97" i="6"/>
  <c r="I93" i="6"/>
  <c r="I91" i="6"/>
  <c r="I90" i="6"/>
  <c r="I88" i="6"/>
  <c r="I87" i="6"/>
  <c r="I86" i="6"/>
  <c r="I85" i="6"/>
  <c r="I82" i="6"/>
  <c r="I81" i="6"/>
  <c r="I77" i="6"/>
  <c r="I76" i="6"/>
  <c r="I74" i="6"/>
  <c r="I73" i="6"/>
  <c r="I72" i="6"/>
  <c r="I71" i="6"/>
  <c r="I69" i="6"/>
  <c r="I68" i="6"/>
  <c r="I65" i="6"/>
  <c r="I64" i="6"/>
  <c r="I63" i="6"/>
  <c r="I55" i="6"/>
  <c r="I54" i="6"/>
  <c r="I52" i="6"/>
  <c r="I50" i="6"/>
  <c r="I49" i="6"/>
  <c r="I47" i="6"/>
  <c r="I46" i="6"/>
  <c r="I45" i="6"/>
  <c r="I44" i="6"/>
  <c r="I43" i="6"/>
  <c r="I41" i="6"/>
  <c r="I38" i="6"/>
  <c r="I37" i="6"/>
  <c r="I35" i="6"/>
  <c r="I34" i="6"/>
  <c r="I33" i="6"/>
  <c r="I32" i="6"/>
  <c r="I31" i="6"/>
  <c r="I30" i="6"/>
  <c r="I29" i="6"/>
  <c r="I28" i="6"/>
  <c r="I27" i="6"/>
  <c r="I26" i="6"/>
  <c r="I25" i="6"/>
  <c r="I23" i="6"/>
  <c r="I22" i="6"/>
  <c r="I21" i="6"/>
  <c r="I20" i="6"/>
  <c r="I19" i="6"/>
  <c r="I17" i="6"/>
  <c r="I16" i="6"/>
  <c r="F11" i="6"/>
  <c r="G125" i="5"/>
  <c r="F125" i="5"/>
  <c r="E125" i="5"/>
  <c r="D125" i="5"/>
  <c r="C125" i="5"/>
  <c r="B125" i="5"/>
  <c r="H124" i="5"/>
  <c r="H123" i="5"/>
  <c r="H121" i="5"/>
  <c r="H120" i="5"/>
  <c r="H119" i="5"/>
  <c r="H118" i="5"/>
  <c r="H117" i="5"/>
  <c r="H116" i="5"/>
  <c r="H114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7" i="5"/>
  <c r="H86" i="5"/>
  <c r="H85" i="5"/>
  <c r="H82" i="5"/>
  <c r="H81" i="5"/>
  <c r="H80" i="5"/>
  <c r="H79" i="5"/>
  <c r="H78" i="5"/>
  <c r="H77" i="5"/>
  <c r="H76" i="5"/>
  <c r="H75" i="5"/>
  <c r="H74" i="5"/>
  <c r="H72" i="5"/>
  <c r="G66" i="5"/>
  <c r="F66" i="5"/>
  <c r="E66" i="5"/>
  <c r="D66" i="5"/>
  <c r="C66" i="5"/>
  <c r="B66" i="5"/>
  <c r="H65" i="5"/>
  <c r="H64" i="5"/>
  <c r="H63" i="5"/>
  <c r="H61" i="5"/>
  <c r="H56" i="5"/>
  <c r="H55" i="5"/>
  <c r="H54" i="5"/>
  <c r="H52" i="5"/>
  <c r="H51" i="5"/>
  <c r="H49" i="5"/>
  <c r="H48" i="5"/>
  <c r="H45" i="5"/>
  <c r="H43" i="5"/>
  <c r="H41" i="5"/>
  <c r="H40" i="5"/>
  <c r="H37" i="5"/>
  <c r="H36" i="5"/>
  <c r="H35" i="5"/>
  <c r="H34" i="5"/>
  <c r="H33" i="5"/>
  <c r="H32" i="5"/>
  <c r="H31" i="5"/>
  <c r="H30" i="5"/>
  <c r="H28" i="5"/>
  <c r="H25" i="5"/>
  <c r="H24" i="5"/>
  <c r="H23" i="5"/>
  <c r="H22" i="5"/>
  <c r="H21" i="5"/>
  <c r="H20" i="5"/>
  <c r="H18" i="5"/>
  <c r="H17" i="5"/>
  <c r="H15" i="5"/>
  <c r="E11" i="5"/>
  <c r="D59" i="4"/>
  <c r="E55" i="4" s="1"/>
  <c r="C59" i="4"/>
  <c r="B59" i="4"/>
  <c r="E9" i="4"/>
  <c r="D88" i="3"/>
  <c r="E52" i="3" s="1"/>
  <c r="C88" i="3"/>
  <c r="B88" i="3"/>
  <c r="E9" i="3"/>
  <c r="F9" i="2"/>
  <c r="E74" i="3" l="1"/>
  <c r="E83" i="3"/>
  <c r="H125" i="5"/>
  <c r="E36" i="3"/>
  <c r="E45" i="3"/>
  <c r="E56" i="3"/>
  <c r="E64" i="3"/>
  <c r="E55" i="3"/>
  <c r="E80" i="3"/>
  <c r="E41" i="3"/>
  <c r="E71" i="3"/>
  <c r="E24" i="3"/>
  <c r="E61" i="3"/>
  <c r="E38" i="3"/>
  <c r="E42" i="3"/>
  <c r="E73" i="3"/>
  <c r="E63" i="3"/>
  <c r="E18" i="3"/>
  <c r="E70" i="3"/>
  <c r="E57" i="3"/>
  <c r="E47" i="3"/>
  <c r="E13" i="3"/>
  <c r="E53" i="3"/>
  <c r="E50" i="3"/>
  <c r="E28" i="3"/>
  <c r="E17" i="3"/>
  <c r="E81" i="3"/>
  <c r="E87" i="3"/>
  <c r="E26" i="3"/>
  <c r="E66" i="3"/>
  <c r="E23" i="3"/>
  <c r="E54" i="3"/>
  <c r="E30" i="3"/>
  <c r="E21" i="4"/>
  <c r="E37" i="4"/>
  <c r="E54" i="4"/>
  <c r="E13" i="4"/>
  <c r="E28" i="4"/>
  <c r="E45" i="4"/>
  <c r="E53" i="4"/>
  <c r="E22" i="4"/>
  <c r="E38" i="4"/>
  <c r="E14" i="4"/>
  <c r="E30" i="4"/>
  <c r="E46" i="4"/>
  <c r="E17" i="4"/>
  <c r="E25" i="4"/>
  <c r="E33" i="4"/>
  <c r="E41" i="4"/>
  <c r="E49" i="4"/>
  <c r="E58" i="4"/>
  <c r="E18" i="4"/>
  <c r="E26" i="4"/>
  <c r="E34" i="4"/>
  <c r="E42" i="4"/>
  <c r="E50" i="4"/>
  <c r="E49" i="3"/>
  <c r="I196" i="6"/>
  <c r="H67" i="5"/>
  <c r="H126" i="5"/>
  <c r="H66" i="5"/>
  <c r="I195" i="6"/>
  <c r="E60" i="3"/>
  <c r="E20" i="3"/>
  <c r="E75" i="3"/>
  <c r="E51" i="3"/>
  <c r="E44" i="3"/>
  <c r="E21" i="3"/>
  <c r="E12" i="3"/>
  <c r="E27" i="3"/>
  <c r="E43" i="3"/>
  <c r="E65" i="3"/>
  <c r="E33" i="3"/>
  <c r="E22" i="3"/>
  <c r="E76" i="3"/>
  <c r="E31" i="3"/>
  <c r="E35" i="3"/>
  <c r="E39" i="3"/>
  <c r="E79" i="3"/>
  <c r="E32" i="3"/>
  <c r="E62" i="3"/>
  <c r="E34" i="3"/>
  <c r="E69" i="3"/>
  <c r="E14" i="3"/>
  <c r="E59" i="3"/>
  <c r="E86" i="3"/>
  <c r="E85" i="3"/>
  <c r="E12" i="4"/>
  <c r="E16" i="4"/>
  <c r="E20" i="4"/>
  <c r="E24" i="4"/>
  <c r="E29" i="4"/>
  <c r="E32" i="4"/>
  <c r="E36" i="4"/>
  <c r="E40" i="4"/>
  <c r="E44" i="4"/>
  <c r="E48" i="4"/>
  <c r="E52" i="4"/>
  <c r="E56" i="4"/>
  <c r="E57" i="4"/>
  <c r="E68" i="3"/>
  <c r="E84" i="3"/>
  <c r="E58" i="3"/>
  <c r="E82" i="3"/>
  <c r="E78" i="3"/>
  <c r="E77" i="3"/>
  <c r="E19" i="3"/>
  <c r="E25" i="3"/>
  <c r="E29" i="3"/>
  <c r="E72" i="3"/>
  <c r="E37" i="3"/>
  <c r="E46" i="3"/>
  <c r="E67" i="3"/>
  <c r="E16" i="3"/>
  <c r="E15" i="3"/>
  <c r="E48" i="3"/>
  <c r="E40" i="3"/>
  <c r="E15" i="4"/>
  <c r="E19" i="4"/>
  <c r="E23" i="4"/>
  <c r="E27" i="4"/>
  <c r="E31" i="4"/>
  <c r="E35" i="4"/>
  <c r="E39" i="4"/>
  <c r="E43" i="4"/>
  <c r="E47" i="4"/>
  <c r="E51" i="4"/>
  <c r="E88" i="3" l="1"/>
</calcChain>
</file>

<file path=xl/sharedStrings.xml><?xml version="1.0" encoding="utf-8"?>
<sst xmlns="http://schemas.openxmlformats.org/spreadsheetml/2006/main" count="781" uniqueCount="343">
  <si>
    <t>TEMPORADA 2018</t>
  </si>
  <si>
    <t>Buques</t>
  </si>
  <si>
    <t>Exportadores</t>
  </si>
  <si>
    <t>Peras y Manzanas por Exportador</t>
  </si>
  <si>
    <t>Comparativo 2017 vs 2018 Especies y Destinos</t>
  </si>
  <si>
    <t>Comparativo 2017 vs 2018 Especies por Destinos</t>
  </si>
  <si>
    <t>Buques - Temporada 2018</t>
  </si>
  <si>
    <t>N°</t>
  </si>
  <si>
    <t>BUQUE</t>
  </si>
  <si>
    <t>FECHA</t>
  </si>
  <si>
    <t>PALLETS</t>
  </si>
  <si>
    <t>BULTOS</t>
  </si>
  <si>
    <t>TONELADAS</t>
  </si>
  <si>
    <t>PUERTO</t>
  </si>
  <si>
    <t xml:space="preserve">PAUL RUSS 804 E ALI </t>
  </si>
  <si>
    <t>P. SAE</t>
  </si>
  <si>
    <t xml:space="preserve">PAUL RUSS 804 E MSK </t>
  </si>
  <si>
    <t>ANTOFAGASTA EXP V 12</t>
  </si>
  <si>
    <t>B. BCA</t>
  </si>
  <si>
    <t xml:space="preserve">SAN VICENTE EXP V12 </t>
  </si>
  <si>
    <t xml:space="preserve">NORDIC BEIJING V26  </t>
  </si>
  <si>
    <t>NORDIC STRALSUND V40</t>
  </si>
  <si>
    <t>NORDIC HONG KONG V07</t>
  </si>
  <si>
    <t xml:space="preserve">ICE RANGER          </t>
  </si>
  <si>
    <t xml:space="preserve">PAUL RUSS 806 E ALI </t>
  </si>
  <si>
    <t xml:space="preserve">PAUL RUSS 806 E MSK </t>
  </si>
  <si>
    <t xml:space="preserve">ARICA EXPRESS V014  </t>
  </si>
  <si>
    <t>SAN ANTONIO EXP V 13</t>
  </si>
  <si>
    <t xml:space="preserve">PAUL RUSS 808 E ALI </t>
  </si>
  <si>
    <t xml:space="preserve">PAUL RUSS 808 E MSK </t>
  </si>
  <si>
    <t xml:space="preserve">ELVIRA              </t>
  </si>
  <si>
    <t>SAN ANTONIO 804E ALI</t>
  </si>
  <si>
    <t>SAN ANTONIO 804E MSK</t>
  </si>
  <si>
    <t xml:space="preserve">NORDIC MACAU V014   </t>
  </si>
  <si>
    <t xml:space="preserve">MSC NITA LD 807 AR  </t>
  </si>
  <si>
    <t xml:space="preserve">PAUL RUSS 810 E ALI </t>
  </si>
  <si>
    <t xml:space="preserve">PAUL RUSS 810 E MSK </t>
  </si>
  <si>
    <t xml:space="preserve">MSC RONIT LP 808    </t>
  </si>
  <si>
    <t>ANTOFAGASTA EXP. V13</t>
  </si>
  <si>
    <t xml:space="preserve">BALTIC AUTUMN       </t>
  </si>
  <si>
    <t>SAN ANTONIO 806E ALI</t>
  </si>
  <si>
    <t>SAN ANTIONIO 806E MS</t>
  </si>
  <si>
    <t xml:space="preserve">MSC NITA LD 809 AR  </t>
  </si>
  <si>
    <t xml:space="preserve">NORDIC BEIJING V 27 </t>
  </si>
  <si>
    <t xml:space="preserve">PAUL RUSS 812 E ALI </t>
  </si>
  <si>
    <t xml:space="preserve">PAUL RUSS 812 E MSK </t>
  </si>
  <si>
    <t xml:space="preserve">SAN ANTONIO 808 ALI </t>
  </si>
  <si>
    <t xml:space="preserve">SAN ANTONIO 808 MSK </t>
  </si>
  <si>
    <t xml:space="preserve">MSC RONIT LP 810    </t>
  </si>
  <si>
    <t xml:space="preserve">MSC NITA LD 811 R   </t>
  </si>
  <si>
    <t>NORDIC HONG KONG V08</t>
  </si>
  <si>
    <t xml:space="preserve">PAUL RUSS 814 E ALI </t>
  </si>
  <si>
    <t xml:space="preserve">PAUL RUSS 814 E MSK </t>
  </si>
  <si>
    <t xml:space="preserve">SAN ANTONIO 810 ALI </t>
  </si>
  <si>
    <t xml:space="preserve">SAN ANTONIO 810 MSK </t>
  </si>
  <si>
    <t xml:space="preserve">ARICA EXPRESS V 15  </t>
  </si>
  <si>
    <t>SAN ANTONIO EXP. V14</t>
  </si>
  <si>
    <t xml:space="preserve">PAUL RUSS 816 E ALI </t>
  </si>
  <si>
    <t xml:space="preserve">PAUL RUSS 816 E MSK </t>
  </si>
  <si>
    <t xml:space="preserve">MSC NITA LD 813     </t>
  </si>
  <si>
    <t xml:space="preserve">ICE RIVER           </t>
  </si>
  <si>
    <t xml:space="preserve">SAN ANTONIO 812 ALI </t>
  </si>
  <si>
    <t xml:space="preserve">SAN ANTONIO 812 MSK </t>
  </si>
  <si>
    <t xml:space="preserve">MSC RONIT LP 814    </t>
  </si>
  <si>
    <t>ANTOFAGASTA EXP. V14</t>
  </si>
  <si>
    <t xml:space="preserve">PAUL RUSS 818 E ALI </t>
  </si>
  <si>
    <t xml:space="preserve">PAUL RUSS 818 MSK   </t>
  </si>
  <si>
    <t>SAN VICENTE EXP .V14</t>
  </si>
  <si>
    <t xml:space="preserve">SAN ANTONIO 814 ALI </t>
  </si>
  <si>
    <t xml:space="preserve">SAN ANTONIO 814 MSK </t>
  </si>
  <si>
    <t xml:space="preserve">MSC NITA LD 815     </t>
  </si>
  <si>
    <t xml:space="preserve">NORDIC BEIJING V28  </t>
  </si>
  <si>
    <t xml:space="preserve">PAUL RUSS 820 E ALI </t>
  </si>
  <si>
    <t xml:space="preserve">PAUL RUSS 820 E MSK </t>
  </si>
  <si>
    <t xml:space="preserve">SAN ANTONIO 816 ALI </t>
  </si>
  <si>
    <t xml:space="preserve">SAN ANTONIO 816 MSK </t>
  </si>
  <si>
    <t>NORDIC HONG KONG V09</t>
  </si>
  <si>
    <t xml:space="preserve">PAUL RUSS 822 E ALI </t>
  </si>
  <si>
    <t xml:space="preserve">PAUL RUSS 822 E MSK </t>
  </si>
  <si>
    <t xml:space="preserve">SAN ANTONIO 818 ALI </t>
  </si>
  <si>
    <t xml:space="preserve">SAN ANTONIO 818 MSK </t>
  </si>
  <si>
    <t xml:space="preserve">SAN ANT EXPRESS V15 </t>
  </si>
  <si>
    <t xml:space="preserve">BALTIC PIONEER      </t>
  </si>
  <si>
    <t>ANTOFAGASTA EXP. V15</t>
  </si>
  <si>
    <t xml:space="preserve">NORDIC MACAU V16    </t>
  </si>
  <si>
    <t>SAN VICENTE EXP. V15</t>
  </si>
  <si>
    <t xml:space="preserve">NORDIC BEIJING V29  </t>
  </si>
  <si>
    <t>NORDIC STRALSUND V43</t>
  </si>
  <si>
    <t>NORDIC HONG KONG V10</t>
  </si>
  <si>
    <t>SAN ANTONIO EXP. V16</t>
  </si>
  <si>
    <t xml:space="preserve">ANTOFAGASTA EXP V16 </t>
  </si>
  <si>
    <t>SAN VICENTE EXP. V16</t>
  </si>
  <si>
    <t xml:space="preserve">NORDIC BEIJING V30  </t>
  </si>
  <si>
    <t>NORDIC STRALSUND V44</t>
  </si>
  <si>
    <t>NORDIC HONG KONG V11</t>
  </si>
  <si>
    <t>SAN ANTONIO EXP V 17</t>
  </si>
  <si>
    <t xml:space="preserve">NORDIC MACAU V018   </t>
  </si>
  <si>
    <t>ANTOFAGASTA EXP. V17</t>
  </si>
  <si>
    <t>SAN VICENTE EXP. V17</t>
  </si>
  <si>
    <t xml:space="preserve">NORDIC BEIJING V031 </t>
  </si>
  <si>
    <t>Totales</t>
  </si>
  <si>
    <t>Exportadores - Temporada 2018</t>
  </si>
  <si>
    <t>EXPORTADOR</t>
  </si>
  <si>
    <t>% DIST</t>
  </si>
  <si>
    <t xml:space="preserve">A.M.G. FRUTAS S.A.  </t>
  </si>
  <si>
    <t>AGRO E. SAN CEFERINO</t>
  </si>
  <si>
    <t xml:space="preserve">AGROINVERSIONES P   </t>
  </si>
  <si>
    <t>AGRONEGOC JEWELL SRL</t>
  </si>
  <si>
    <t>ALFALFA Y FORRAJES D</t>
  </si>
  <si>
    <t xml:space="preserve">ALLHUE SA           </t>
  </si>
  <si>
    <t xml:space="preserve">ARSA GRAFICA SRL    </t>
  </si>
  <si>
    <t xml:space="preserve">AUSTRADE S.R.L.     </t>
  </si>
  <si>
    <t xml:space="preserve">BOSCHI HNOS S.A.    </t>
  </si>
  <si>
    <t xml:space="preserve">CARGILL SACI        </t>
  </si>
  <si>
    <t xml:space="preserve">CAUQUEN ARG. SA     </t>
  </si>
  <si>
    <t xml:space="preserve">CEREZAS ARGENTINAS  </t>
  </si>
  <si>
    <t xml:space="preserve">CHACRASERVICIOS SRL </t>
  </si>
  <si>
    <t>CIA MOLINERA DEL SUR</t>
  </si>
  <si>
    <t>CIMA DE LA PATAGONIA</t>
  </si>
  <si>
    <t xml:space="preserve">CLASICA S.R.L.      </t>
  </si>
  <si>
    <t xml:space="preserve">COEXCO SA           </t>
  </si>
  <si>
    <t xml:space="preserve">COINGRA SA          </t>
  </si>
  <si>
    <t xml:space="preserve">COSTA LIMAY         </t>
  </si>
  <si>
    <t xml:space="preserve">COSUR SA            </t>
  </si>
  <si>
    <t>CRANE WORLDWIDE LOGI</t>
  </si>
  <si>
    <t xml:space="preserve">CULTIVOS PAT. S.R.L </t>
  </si>
  <si>
    <t xml:space="preserve">DAASONS SA          </t>
  </si>
  <si>
    <t xml:space="preserve">DEORCA S.A.         </t>
  </si>
  <si>
    <t xml:space="preserve">DON CLEMENTE SRL    </t>
  </si>
  <si>
    <t xml:space="preserve">DOW ARGENTINA       </t>
  </si>
  <si>
    <t xml:space="preserve">ECOFRUT SA          </t>
  </si>
  <si>
    <t xml:space="preserve">EDCO GRAINS SA      </t>
  </si>
  <si>
    <t xml:space="preserve">EMELKA S.A.         </t>
  </si>
  <si>
    <t xml:space="preserve">ERNESTO BARTUSCH    </t>
  </si>
  <si>
    <t xml:space="preserve">EXPOFRUT ARG.  S.A. </t>
  </si>
  <si>
    <t xml:space="preserve">FLOTOM SRL          </t>
  </si>
  <si>
    <t>FRIGORI CINCO SALTOS</t>
  </si>
  <si>
    <t xml:space="preserve">FRUIT WORLD SA      </t>
  </si>
  <si>
    <t xml:space="preserve">FRUITS &amp; LIFE SA    </t>
  </si>
  <si>
    <t>FRUTAS SENSACION SRL</t>
  </si>
  <si>
    <t xml:space="preserve">FRUTOS DEL DESIERTO </t>
  </si>
  <si>
    <t>GOING NATURAL SRL</t>
  </si>
  <si>
    <t>GOLDEN EXPORTSRL</t>
  </si>
  <si>
    <t>HAPAG LLOYD</t>
  </si>
  <si>
    <t xml:space="preserve">IBERCONSA SA        </t>
  </si>
  <si>
    <t>J.PATALANO E HJOS SA</t>
  </si>
  <si>
    <t xml:space="preserve">JUGOS LUGA SA       </t>
  </si>
  <si>
    <t xml:space="preserve">JUGOS S.A.          </t>
  </si>
  <si>
    <t xml:space="preserve">KLEPPE S.A.         </t>
  </si>
  <si>
    <t xml:space="preserve">LA CONQUISTA SRL    </t>
  </si>
  <si>
    <t xml:space="preserve">LA DELICIOSA SA     </t>
  </si>
  <si>
    <t>LA TERCERA GENERACION</t>
  </si>
  <si>
    <t xml:space="preserve">LUIS ALDRIGHETTI    </t>
  </si>
  <si>
    <t xml:space="preserve">M.CERVI E HJOS S.A. </t>
  </si>
  <si>
    <t>MARIO CERVI</t>
  </si>
  <si>
    <t xml:space="preserve">MIELE S.A.          </t>
  </si>
  <si>
    <t xml:space="preserve">MOLINO CAÑUELAS     </t>
  </si>
  <si>
    <t xml:space="preserve">MONTEVER SA         </t>
  </si>
  <si>
    <t xml:space="preserve">MOÑO AZUL S.A.      </t>
  </si>
  <si>
    <t xml:space="preserve">NUEVA TIERRA S.R.L. </t>
  </si>
  <si>
    <t>OLEAGINOSA MORENO HN</t>
  </si>
  <si>
    <t xml:space="preserve">ORAZI MARIA LUZ     </t>
  </si>
  <si>
    <t xml:space="preserve">PAI S.A.            </t>
  </si>
  <si>
    <t>PAT. FRUITS TRADE SA</t>
  </si>
  <si>
    <t xml:space="preserve">PEREDA AGRO SA      </t>
  </si>
  <si>
    <t xml:space="preserve">PRODUCTORES SA      </t>
  </si>
  <si>
    <t xml:space="preserve">RAFICO S.A          </t>
  </si>
  <si>
    <t xml:space="preserve">SOMORINI S.A.       </t>
  </si>
  <si>
    <t>SOUTH AMERICAN GRAIN</t>
  </si>
  <si>
    <t xml:space="preserve">STD FRUIT ARG. S.A. </t>
  </si>
  <si>
    <t>THE O STRADING COMPA</t>
  </si>
  <si>
    <t xml:space="preserve">TIXIU SA            </t>
  </si>
  <si>
    <t xml:space="preserve">TRES ASES S.A.      </t>
  </si>
  <si>
    <t xml:space="preserve">TREVISUR SA         </t>
  </si>
  <si>
    <t>TROPICAL ARG. S.R.L.</t>
  </si>
  <si>
    <t>ULTRAMAR ARGENTINA S</t>
  </si>
  <si>
    <t xml:space="preserve">UNIPAR INDUPA SAIC  </t>
  </si>
  <si>
    <t xml:space="preserve">WHITE GULF SA       </t>
  </si>
  <si>
    <t>Total Gral.</t>
  </si>
  <si>
    <t>Exportadores - Temporada 2018 (Manzana y Pera)</t>
  </si>
  <si>
    <t>% Distr.</t>
  </si>
  <si>
    <t xml:space="preserve">MARIO CERVI         </t>
  </si>
  <si>
    <t xml:space="preserve">GOLDEN EXPORTSRL    </t>
  </si>
  <si>
    <t>Total</t>
  </si>
  <si>
    <t>Comparativos Temporada 2017 Vs. 2018 Especies y Destinos</t>
  </si>
  <si>
    <t>Temporada 2017</t>
  </si>
  <si>
    <t>Temporada 2018</t>
  </si>
  <si>
    <t>% VAR</t>
  </si>
  <si>
    <t>ESPECIE</t>
  </si>
  <si>
    <t>en TONS</t>
  </si>
  <si>
    <t>ABS VEGETAL</t>
  </si>
  <si>
    <t>ACEITE</t>
  </si>
  <si>
    <t>---%</t>
  </si>
  <si>
    <t xml:space="preserve">ALFALFA             </t>
  </si>
  <si>
    <t>AROMA MANZ</t>
  </si>
  <si>
    <t xml:space="preserve">ARVEJA              </t>
  </si>
  <si>
    <t xml:space="preserve">BOBINAS             </t>
  </si>
  <si>
    <t>CEBA</t>
  </si>
  <si>
    <t>CEBADA</t>
  </si>
  <si>
    <t>CEBOLLA</t>
  </si>
  <si>
    <t xml:space="preserve">CEREAL              </t>
  </si>
  <si>
    <t>CHOFA</t>
  </si>
  <si>
    <t>CIRUELA</t>
  </si>
  <si>
    <t>GIRASOL</t>
  </si>
  <si>
    <t xml:space="preserve">HARINA              </t>
  </si>
  <si>
    <t>HORN</t>
  </si>
  <si>
    <t xml:space="preserve">J.C.MANZ            </t>
  </si>
  <si>
    <t>J.C.MANZ C.C</t>
  </si>
  <si>
    <t xml:space="preserve">J.C.PERA            </t>
  </si>
  <si>
    <t xml:space="preserve">JCMORG              </t>
  </si>
  <si>
    <t xml:space="preserve">JUGO FERMEN         </t>
  </si>
  <si>
    <t>JUGO PERA</t>
  </si>
  <si>
    <t>JUGO PERA O</t>
  </si>
  <si>
    <t>LADRILLOS</t>
  </si>
  <si>
    <t>LANGOSTINO</t>
  </si>
  <si>
    <t>LIMON</t>
  </si>
  <si>
    <t>MALTA</t>
  </si>
  <si>
    <t xml:space="preserve">MANGUERAS           </t>
  </si>
  <si>
    <t>MANZANA</t>
  </si>
  <si>
    <t>MAQUINARIA</t>
  </si>
  <si>
    <t>MIJO</t>
  </si>
  <si>
    <t>MUDANZA</t>
  </si>
  <si>
    <t>NUEZ</t>
  </si>
  <si>
    <t xml:space="preserve">PELLE TRIGO         </t>
  </si>
  <si>
    <t>PERA</t>
  </si>
  <si>
    <t xml:space="preserve">PESCADO             </t>
  </si>
  <si>
    <t xml:space="preserve">PLIC.DE VIN         </t>
  </si>
  <si>
    <t xml:space="preserve">POLIETILENO         </t>
  </si>
  <si>
    <t>POLLO</t>
  </si>
  <si>
    <t>PURE DE PERA</t>
  </si>
  <si>
    <t>SEM GRAN</t>
  </si>
  <si>
    <t xml:space="preserve">SODA CAUST          </t>
  </si>
  <si>
    <t xml:space="preserve">TRIGO               </t>
  </si>
  <si>
    <t xml:space="preserve">TRIGO ORGAN         </t>
  </si>
  <si>
    <t>TURBA</t>
  </si>
  <si>
    <t>ZAPALLO</t>
  </si>
  <si>
    <t>Variación en pallets:</t>
  </si>
  <si>
    <t>TEMPORADA 2017</t>
  </si>
  <si>
    <t>DESTINO</t>
  </si>
  <si>
    <t>ALBANIA</t>
  </si>
  <si>
    <t>ALEMANIA</t>
  </si>
  <si>
    <t>ANGOLA</t>
  </si>
  <si>
    <t>ARABIA</t>
  </si>
  <si>
    <t>ARGENTINA</t>
  </si>
  <si>
    <t xml:space="preserve">BAHREIN             </t>
  </si>
  <si>
    <t>BANGLADESH</t>
  </si>
  <si>
    <t>BELGICA</t>
  </si>
  <si>
    <t>BRASIL</t>
  </si>
  <si>
    <t>CANADA</t>
  </si>
  <si>
    <t>CHILE</t>
  </si>
  <si>
    <t>CHINA</t>
  </si>
  <si>
    <t>COLOMBIA</t>
  </si>
  <si>
    <t xml:space="preserve">COSTA RICA          </t>
  </si>
  <si>
    <t>CROACIA</t>
  </si>
  <si>
    <t>DINAMARCA</t>
  </si>
  <si>
    <t>ECUADOR</t>
  </si>
  <si>
    <t>EL SALVADOR</t>
  </si>
  <si>
    <t>EMIRATOS ARABES</t>
  </si>
  <si>
    <t>ESPAÑA</t>
  </si>
  <si>
    <t>FINLANDIA</t>
  </si>
  <si>
    <t>FRANCIA</t>
  </si>
  <si>
    <t xml:space="preserve">GRECIA              </t>
  </si>
  <si>
    <t>HOLANDA</t>
  </si>
  <si>
    <t>INDIA</t>
  </si>
  <si>
    <t>INGLATERRA</t>
  </si>
  <si>
    <t>IRAN</t>
  </si>
  <si>
    <t>IRLANDA</t>
  </si>
  <si>
    <t>ISRAEL</t>
  </si>
  <si>
    <t>ITALIA</t>
  </si>
  <si>
    <t>JAPON</t>
  </si>
  <si>
    <t>KUWAIT</t>
  </si>
  <si>
    <t>LIBANO</t>
  </si>
  <si>
    <t>LIBIA</t>
  </si>
  <si>
    <t>LITUANIA</t>
  </si>
  <si>
    <t>MALASIA</t>
  </si>
  <si>
    <t>MARRUECOS</t>
  </si>
  <si>
    <t>MEXICO</t>
  </si>
  <si>
    <t>NORUEGA</t>
  </si>
  <si>
    <t>OMAN</t>
  </si>
  <si>
    <t>PERU</t>
  </si>
  <si>
    <t>POLONIA</t>
  </si>
  <si>
    <t>PORTUGAL</t>
  </si>
  <si>
    <t xml:space="preserve">PUERTO RICO         </t>
  </si>
  <si>
    <t>QATAR</t>
  </si>
  <si>
    <t>REP. DOMINICANA</t>
  </si>
  <si>
    <t>RUSIA</t>
  </si>
  <si>
    <t>SINGAPUR</t>
  </si>
  <si>
    <t>SUDAFRICA</t>
  </si>
  <si>
    <t>SUECIA</t>
  </si>
  <si>
    <t>TAILANDIA</t>
  </si>
  <si>
    <t>TURQUIA</t>
  </si>
  <si>
    <t xml:space="preserve">U.S.A.              </t>
  </si>
  <si>
    <t>Comparativos Temporada 2017 Vs. 2018 Especies por Destinos</t>
  </si>
  <si>
    <t xml:space="preserve">ALEMANIA            </t>
  </si>
  <si>
    <t xml:space="preserve">PERA                </t>
  </si>
  <si>
    <t>HARINA</t>
  </si>
  <si>
    <t>ALFALFA</t>
  </si>
  <si>
    <t>POLIETILENO</t>
  </si>
  <si>
    <t>CEREAL</t>
  </si>
  <si>
    <t>TRIGO ORGAN</t>
  </si>
  <si>
    <t>SODA CAUST</t>
  </si>
  <si>
    <t>TRIGO</t>
  </si>
  <si>
    <t>BOBINAS</t>
  </si>
  <si>
    <t>PESCADO</t>
  </si>
  <si>
    <t>COSTA RICA</t>
  </si>
  <si>
    <t xml:space="preserve">FRANCIA             </t>
  </si>
  <si>
    <t xml:space="preserve">HOLANDA             </t>
  </si>
  <si>
    <t>MANGUERAS</t>
  </si>
  <si>
    <t xml:space="preserve">ITALIA              </t>
  </si>
  <si>
    <t>MAQUINA</t>
  </si>
  <si>
    <t xml:space="preserve">KUWAIT              </t>
  </si>
  <si>
    <t xml:space="preserve">LITUANIA            </t>
  </si>
  <si>
    <t xml:space="preserve">MALTA               </t>
  </si>
  <si>
    <t>JCMORG</t>
  </si>
  <si>
    <t xml:space="preserve">MANZANA             </t>
  </si>
  <si>
    <t xml:space="preserve">RUSIA               </t>
  </si>
  <si>
    <t>J.C.MANZ</t>
  </si>
  <si>
    <t xml:space="preserve">POLLO               </t>
  </si>
  <si>
    <t>PELLE TRIGO</t>
  </si>
  <si>
    <t>ARVEJA</t>
  </si>
  <si>
    <t>USA</t>
  </si>
  <si>
    <t>JUGO FERMEN</t>
  </si>
  <si>
    <t>totales</t>
  </si>
  <si>
    <t>LEGUMBRES</t>
  </si>
  <si>
    <t>PLASTIFICAN</t>
  </si>
  <si>
    <t>LEGUMBRE</t>
  </si>
  <si>
    <t>NORDIC HONG KONG V12</t>
  </si>
  <si>
    <t xml:space="preserve">ARICA EXPRESS V19   </t>
  </si>
  <si>
    <t>SAN ANTONIO EXP. V18</t>
  </si>
  <si>
    <t>Datos al 31/12/2018</t>
  </si>
  <si>
    <t xml:space="preserve">NORDIC MACAU V 19   </t>
  </si>
  <si>
    <t>ANTOFAGASTA EXP. V18</t>
  </si>
  <si>
    <t>SAN VICENTE EXP. V18</t>
  </si>
  <si>
    <t xml:space="preserve">ALGOL V838          </t>
  </si>
  <si>
    <t xml:space="preserve">NORDIC BEIJING V032 </t>
  </si>
  <si>
    <t xml:space="preserve">MERCOMAR SA         </t>
  </si>
  <si>
    <t>PLASTIFERRO TUBOS SA</t>
  </si>
  <si>
    <t>MATERIALES</t>
  </si>
  <si>
    <t>PULPA PERA</t>
  </si>
  <si>
    <t>SEM CAN</t>
  </si>
  <si>
    <t>PLIC.DE VIN</t>
  </si>
  <si>
    <t xml:space="preserve">PULPA PERA          </t>
  </si>
  <si>
    <t xml:space="preserve">PURE DE PER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</si>
</sst>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dd/mm/yyyy"/>
    <numFmt numFmtId="165" formatCode="_ * #,##0.00_ ;_ * \-#,##0.00_ ;_ * \-??_ ;_ @_ "/>
    <numFmt numFmtId="166" formatCode="_ * #,##0_ ;_ * \-#,##0_ ;_ * \-??_ ;_ @_ "/>
    <numFmt numFmtId="167" formatCode="0\ %"/>
    <numFmt numFmtId="168" formatCode="0.00\ %"/>
    <numFmt numFmtId="169" formatCode="0.000%"/>
    <numFmt numFmtId="170" formatCode="0.0000%"/>
    <numFmt numFmtId="171" formatCode="_(* #,##0_);_(* \(#,##0\);_(* \-??_);_(@_)"/>
  </numFmts>
  <fonts count="2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0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558ED5"/>
        <bgColor rgb="FF808080"/>
      </patternFill>
    </fill>
    <fill>
      <patternFill patternType="solid">
        <fgColor rgb="FF8EB4E3"/>
        <bgColor rgb="FF9999FF"/>
      </patternFill>
    </fill>
    <fill>
      <patternFill patternType="solid">
        <fgColor rgb="FFB9CDE5"/>
        <bgColor rgb="FFD9D9D9"/>
      </patternFill>
    </fill>
    <fill>
      <patternFill patternType="solid">
        <fgColor rgb="FFF2F2F2"/>
        <bgColor rgb="FFFFFFCC"/>
      </patternFill>
    </fill>
  </fills>
  <borders count="38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3C3C3C"/>
      </left>
      <right/>
      <top style="thin">
        <color rgb="FF3C3C3C"/>
      </top>
      <bottom/>
      <diagonal/>
    </border>
    <border>
      <left/>
      <right/>
      <top style="thin">
        <color rgb="FF3C3C3C"/>
      </top>
      <bottom/>
      <diagonal/>
    </border>
    <border>
      <left/>
      <right style="thin">
        <color rgb="FF3A3935"/>
      </right>
      <top style="thin">
        <color rgb="FF3C3C3C"/>
      </top>
      <bottom/>
      <diagonal/>
    </border>
    <border>
      <left style="thin">
        <color rgb="FF3A3935"/>
      </left>
      <right/>
      <top style="thin">
        <color rgb="FF3C3C3C"/>
      </top>
      <bottom/>
      <diagonal/>
    </border>
    <border>
      <left style="thin">
        <color rgb="FF3C3C3C"/>
      </left>
      <right/>
      <top/>
      <bottom/>
      <diagonal/>
    </border>
    <border>
      <left style="thin">
        <color rgb="FF3A3935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 style="thin">
        <color rgb="FF3A3935"/>
      </top>
      <bottom/>
      <diagonal/>
    </border>
    <border>
      <left style="thin">
        <color rgb="FF3A3935"/>
      </left>
      <right style="thin">
        <color rgb="FF3A3935"/>
      </right>
      <top style="thin">
        <color rgb="FF3A3935"/>
      </top>
      <bottom style="thin">
        <color rgb="FF3A3935"/>
      </bottom>
      <diagonal/>
    </border>
  </borders>
  <cellStyleXfs count="4">
    <xf numFmtId="0" fontId="0" fillId="0" borderId="0"/>
    <xf numFmtId="165" fontId="20" fillId="0" borderId="0" applyBorder="0" applyProtection="0"/>
    <xf numFmtId="167" fontId="20" fillId="0" borderId="0" applyBorder="0" applyProtection="0"/>
    <xf numFmtId="0" fontId="5" fillId="0" borderId="0" applyBorder="0" applyProtection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0" fontId="1" fillId="0" borderId="0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 applyBorder="1"/>
    <xf numFmtId="3" fontId="8" fillId="0" borderId="0" xfId="0" applyNumberFormat="1" applyFont="1" applyBorder="1" applyAlignment="1">
      <alignment horizontal="right"/>
    </xf>
    <xf numFmtId="3" fontId="10" fillId="0" borderId="0" xfId="0" applyNumberFormat="1" applyFont="1" applyBorder="1"/>
    <xf numFmtId="164" fontId="10" fillId="0" borderId="0" xfId="0" applyNumberFormat="1" applyFont="1"/>
    <xf numFmtId="3" fontId="10" fillId="0" borderId="0" xfId="0" applyNumberFormat="1" applyFont="1" applyBorder="1" applyAlignment="1"/>
    <xf numFmtId="3" fontId="10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right"/>
    </xf>
    <xf numFmtId="0" fontId="10" fillId="0" borderId="0" xfId="0" applyFont="1"/>
    <xf numFmtId="0" fontId="11" fillId="0" borderId="0" xfId="0" applyFont="1" applyBorder="1"/>
    <xf numFmtId="164" fontId="1" fillId="0" borderId="0" xfId="0" applyNumberFormat="1" applyFont="1"/>
    <xf numFmtId="3" fontId="1" fillId="0" borderId="0" xfId="0" applyNumberFormat="1" applyFont="1"/>
    <xf numFmtId="166" fontId="1" fillId="0" borderId="0" xfId="1" applyNumberFormat="1" applyFont="1" applyBorder="1" applyAlignment="1" applyProtection="1">
      <alignment horizontal="right"/>
    </xf>
    <xf numFmtId="0" fontId="12" fillId="0" borderId="0" xfId="0" applyFont="1" applyBorder="1" applyAlignment="1">
      <alignment horizontal="right"/>
    </xf>
    <xf numFmtId="166" fontId="13" fillId="2" borderId="2" xfId="1" applyNumberFormat="1" applyFont="1" applyFill="1" applyBorder="1" applyAlignment="1" applyProtection="1"/>
    <xf numFmtId="166" fontId="13" fillId="2" borderId="2" xfId="1" applyNumberFormat="1" applyFont="1" applyFill="1" applyBorder="1" applyAlignment="1" applyProtection="1">
      <alignment horizontal="right"/>
    </xf>
    <xf numFmtId="168" fontId="9" fillId="0" borderId="0" xfId="2" applyNumberFormat="1" applyFont="1" applyBorder="1" applyAlignment="1" applyProtection="1"/>
    <xf numFmtId="166" fontId="9" fillId="0" borderId="0" xfId="1" applyNumberFormat="1" applyFont="1" applyBorder="1" applyAlignment="1" applyProtection="1">
      <alignment horizontal="right"/>
    </xf>
    <xf numFmtId="3" fontId="14" fillId="0" borderId="0" xfId="0" applyNumberFormat="1" applyFont="1" applyBorder="1"/>
    <xf numFmtId="3" fontId="14" fillId="0" borderId="0" xfId="0" applyNumberFormat="1" applyFont="1" applyBorder="1" applyAlignment="1">
      <alignment horizontal="right"/>
    </xf>
    <xf numFmtId="3" fontId="8" fillId="0" borderId="0" xfId="0" applyNumberFormat="1" applyFont="1" applyBorder="1"/>
    <xf numFmtId="166" fontId="15" fillId="0" borderId="0" xfId="1" applyNumberFormat="1" applyFont="1" applyBorder="1" applyAlignment="1" applyProtection="1">
      <alignment horizontal="right"/>
    </xf>
    <xf numFmtId="3" fontId="16" fillId="0" borderId="0" xfId="0" applyNumberFormat="1" applyFont="1" applyBorder="1" applyAlignment="1">
      <alignment horizontal="right"/>
    </xf>
    <xf numFmtId="168" fontId="11" fillId="0" borderId="0" xfId="2" applyNumberFormat="1" applyFont="1" applyBorder="1" applyAlignment="1" applyProtection="1"/>
    <xf numFmtId="169" fontId="11" fillId="0" borderId="0" xfId="2" applyNumberFormat="1" applyFont="1" applyBorder="1" applyAlignment="1" applyProtection="1"/>
    <xf numFmtId="170" fontId="11" fillId="0" borderId="0" xfId="2" applyNumberFormat="1" applyFont="1" applyBorder="1" applyAlignment="1" applyProtection="1"/>
    <xf numFmtId="0" fontId="13" fillId="2" borderId="2" xfId="0" applyFont="1" applyFill="1" applyBorder="1" applyAlignment="1">
      <alignment horizontal="right"/>
    </xf>
    <xf numFmtId="167" fontId="13" fillId="2" borderId="2" xfId="2" applyFont="1" applyFill="1" applyBorder="1" applyAlignment="1" applyProtection="1"/>
    <xf numFmtId="166" fontId="1" fillId="0" borderId="0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0" xfId="0" applyFont="1"/>
    <xf numFmtId="0" fontId="17" fillId="0" borderId="0" xfId="0" applyFont="1"/>
    <xf numFmtId="0" fontId="8" fillId="0" borderId="0" xfId="0" applyFont="1" applyAlignment="1"/>
    <xf numFmtId="0" fontId="8" fillId="0" borderId="0" xfId="0" applyFont="1" applyBorder="1" applyAlignment="1"/>
    <xf numFmtId="0" fontId="18" fillId="0" borderId="0" xfId="0" applyFont="1"/>
    <xf numFmtId="0" fontId="14" fillId="0" borderId="0" xfId="0" applyFont="1"/>
    <xf numFmtId="0" fontId="12" fillId="2" borderId="3" xfId="0" applyFont="1" applyFill="1" applyBorder="1"/>
    <xf numFmtId="0" fontId="11" fillId="2" borderId="4" xfId="0" applyFont="1" applyFill="1" applyBorder="1"/>
    <xf numFmtId="0" fontId="12" fillId="2" borderId="5" xfId="0" applyFont="1" applyFill="1" applyBorder="1"/>
    <xf numFmtId="0" fontId="12" fillId="3" borderId="4" xfId="0" applyFont="1" applyFill="1" applyBorder="1"/>
    <xf numFmtId="0" fontId="12" fillId="3" borderId="5" xfId="0" applyFont="1" applyFill="1" applyBorder="1"/>
    <xf numFmtId="0" fontId="12" fillId="4" borderId="6" xfId="0" applyFont="1" applyFill="1" applyBorder="1" applyAlignment="1">
      <alignment horizontal="center"/>
    </xf>
    <xf numFmtId="3" fontId="12" fillId="2" borderId="7" xfId="0" applyNumberFormat="1" applyFont="1" applyFill="1" applyBorder="1" applyAlignment="1">
      <alignment horizontal="left"/>
    </xf>
    <xf numFmtId="3" fontId="12" fillId="2" borderId="8" xfId="0" applyNumberFormat="1" applyFont="1" applyFill="1" applyBorder="1" applyAlignment="1">
      <alignment horizontal="right"/>
    </xf>
    <xf numFmtId="0" fontId="12" fillId="2" borderId="9" xfId="0" applyFont="1" applyFill="1" applyBorder="1" applyAlignment="1">
      <alignment horizontal="right"/>
    </xf>
    <xf numFmtId="0" fontId="12" fillId="3" borderId="8" xfId="0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10" xfId="0" applyFont="1" applyFill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3" fontId="16" fillId="0" borderId="11" xfId="0" applyNumberFormat="1" applyFont="1" applyBorder="1"/>
    <xf numFmtId="166" fontId="16" fillId="0" borderId="0" xfId="1" applyNumberFormat="1" applyFont="1" applyBorder="1" applyAlignment="1" applyProtection="1"/>
    <xf numFmtId="166" fontId="10" fillId="0" borderId="11" xfId="1" applyNumberFormat="1" applyFont="1" applyBorder="1" applyAlignment="1" applyProtection="1"/>
    <xf numFmtId="166" fontId="10" fillId="0" borderId="0" xfId="1" applyNumberFormat="1" applyFont="1" applyBorder="1" applyAlignment="1" applyProtection="1"/>
    <xf numFmtId="168" fontId="16" fillId="5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right"/>
    </xf>
    <xf numFmtId="164" fontId="13" fillId="2" borderId="13" xfId="0" applyNumberFormat="1" applyFont="1" applyFill="1" applyBorder="1" applyAlignment="1">
      <alignment horizontal="right"/>
    </xf>
    <xf numFmtId="171" fontId="13" fillId="2" borderId="1" xfId="0" applyNumberFormat="1" applyFont="1" applyFill="1" applyBorder="1" applyAlignment="1" applyProtection="1">
      <alignment horizontal="right"/>
    </xf>
    <xf numFmtId="171" fontId="19" fillId="3" borderId="13" xfId="0" applyNumberFormat="1" applyFont="1" applyFill="1" applyBorder="1" applyAlignment="1" applyProtection="1"/>
    <xf numFmtId="171" fontId="19" fillId="3" borderId="1" xfId="0" applyNumberFormat="1" applyFont="1" applyFill="1" applyBorder="1" applyAlignment="1" applyProtection="1"/>
    <xf numFmtId="168" fontId="14" fillId="4" borderId="14" xfId="2" applyNumberFormat="1" applyFont="1" applyFill="1" applyBorder="1" applyAlignment="1" applyProtection="1"/>
    <xf numFmtId="168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 applyBorder="1"/>
    <xf numFmtId="168" fontId="12" fillId="0" borderId="0" xfId="2" applyNumberFormat="1" applyFont="1" applyBorder="1" applyAlignment="1" applyProtection="1"/>
    <xf numFmtId="0" fontId="9" fillId="0" borderId="0" xfId="0" applyFont="1"/>
    <xf numFmtId="171" fontId="9" fillId="0" borderId="0" xfId="0" applyNumberFormat="1" applyFont="1" applyBorder="1" applyAlignment="1" applyProtection="1"/>
    <xf numFmtId="168" fontId="8" fillId="0" borderId="1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center"/>
    </xf>
    <xf numFmtId="3" fontId="12" fillId="0" borderId="0" xfId="0" applyNumberFormat="1" applyFont="1" applyBorder="1"/>
    <xf numFmtId="171" fontId="9" fillId="0" borderId="0" xfId="0" applyNumberFormat="1" applyFont="1" applyBorder="1" applyAlignment="1" applyProtection="1">
      <alignment horizontal="right"/>
    </xf>
    <xf numFmtId="168" fontId="14" fillId="0" borderId="0" xfId="0" applyNumberFormat="1" applyFont="1" applyAlignment="1">
      <alignment horizontal="right"/>
    </xf>
    <xf numFmtId="3" fontId="12" fillId="2" borderId="11" xfId="0" applyNumberFormat="1" applyFont="1" applyFill="1" applyBorder="1" applyAlignment="1">
      <alignment horizontal="left"/>
    </xf>
    <xf numFmtId="3" fontId="12" fillId="2" borderId="0" xfId="0" applyNumberFormat="1" applyFont="1" applyFill="1" applyBorder="1" applyAlignment="1">
      <alignment horizontal="right"/>
    </xf>
    <xf numFmtId="0" fontId="12" fillId="2" borderId="15" xfId="0" applyFont="1" applyFill="1" applyBorder="1" applyAlignment="1">
      <alignment horizontal="right"/>
    </xf>
    <xf numFmtId="0" fontId="12" fillId="3" borderId="0" xfId="0" applyFont="1" applyFill="1" applyBorder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16" xfId="0" applyFont="1" applyFill="1" applyBorder="1" applyAlignment="1">
      <alignment horizontal="center"/>
    </xf>
    <xf numFmtId="0" fontId="16" fillId="0" borderId="17" xfId="0" applyFont="1" applyBorder="1"/>
    <xf numFmtId="166" fontId="16" fillId="0" borderId="18" xfId="1" applyNumberFormat="1" applyFont="1" applyBorder="1" applyAlignment="1" applyProtection="1"/>
    <xf numFmtId="166" fontId="10" fillId="0" borderId="17" xfId="1" applyNumberFormat="1" applyFont="1" applyBorder="1" applyAlignment="1" applyProtection="1"/>
    <xf numFmtId="166" fontId="10" fillId="0" borderId="18" xfId="1" applyNumberFormat="1" applyFont="1" applyBorder="1" applyAlignment="1" applyProtection="1"/>
    <xf numFmtId="166" fontId="10" fillId="0" borderId="19" xfId="1" applyNumberFormat="1" applyFont="1" applyBorder="1" applyAlignment="1" applyProtection="1"/>
    <xf numFmtId="168" fontId="16" fillId="5" borderId="20" xfId="2" applyNumberFormat="1" applyFont="1" applyFill="1" applyBorder="1" applyAlignment="1" applyProtection="1">
      <alignment horizontal="right"/>
    </xf>
    <xf numFmtId="0" fontId="16" fillId="0" borderId="21" xfId="0" applyFont="1" applyBorder="1"/>
    <xf numFmtId="166" fontId="10" fillId="0" borderId="21" xfId="1" applyNumberFormat="1" applyFont="1" applyBorder="1" applyAlignment="1" applyProtection="1"/>
    <xf numFmtId="166" fontId="10" fillId="0" borderId="20" xfId="1" applyNumberFormat="1" applyFont="1" applyBorder="1" applyAlignment="1" applyProtection="1"/>
    <xf numFmtId="0" fontId="1" fillId="0" borderId="0" xfId="0" applyFont="1" applyAlignment="1">
      <alignment horizontal="right"/>
    </xf>
    <xf numFmtId="3" fontId="9" fillId="0" borderId="0" xfId="0" applyNumberFormat="1" applyFont="1" applyBorder="1"/>
    <xf numFmtId="1" fontId="9" fillId="0" borderId="0" xfId="0" applyNumberFormat="1" applyFont="1" applyBorder="1"/>
    <xf numFmtId="168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8" fontId="11" fillId="0" borderId="0" xfId="2" applyNumberFormat="1" applyFont="1" applyBorder="1" applyAlignment="1" applyProtection="1">
      <alignment horizontal="right"/>
    </xf>
    <xf numFmtId="0" fontId="11" fillId="0" borderId="0" xfId="0" applyFont="1"/>
    <xf numFmtId="0" fontId="16" fillId="0" borderId="0" xfId="0" applyFont="1" applyBorder="1"/>
    <xf numFmtId="0" fontId="12" fillId="2" borderId="22" xfId="0" applyFont="1" applyFill="1" applyBorder="1"/>
    <xf numFmtId="0" fontId="12" fillId="2" borderId="23" xfId="0" applyFont="1" applyFill="1" applyBorder="1"/>
    <xf numFmtId="0" fontId="12" fillId="2" borderId="24" xfId="0" applyFont="1" applyFill="1" applyBorder="1"/>
    <xf numFmtId="0" fontId="12" fillId="3" borderId="25" xfId="0" applyFont="1" applyFill="1" applyBorder="1"/>
    <xf numFmtId="0" fontId="12" fillId="3" borderId="23" xfId="0" applyFont="1" applyFill="1" applyBorder="1"/>
    <xf numFmtId="3" fontId="12" fillId="2" borderId="26" xfId="0" applyNumberFormat="1" applyFont="1" applyFill="1" applyBorder="1"/>
    <xf numFmtId="3" fontId="12" fillId="2" borderId="0" xfId="0" applyNumberFormat="1" applyFont="1" applyFill="1" applyBorder="1" applyAlignment="1">
      <alignment horizontal="left"/>
    </xf>
    <xf numFmtId="3" fontId="12" fillId="2" borderId="15" xfId="0" applyNumberFormat="1" applyFont="1" applyFill="1" applyBorder="1" applyAlignment="1">
      <alignment horizontal="right"/>
    </xf>
    <xf numFmtId="3" fontId="12" fillId="3" borderId="27" xfId="0" applyNumberFormat="1" applyFont="1" applyFill="1" applyBorder="1" applyAlignment="1">
      <alignment horizontal="right"/>
    </xf>
    <xf numFmtId="3" fontId="12" fillId="3" borderId="0" xfId="0" applyNumberFormat="1" applyFont="1" applyFill="1" applyBorder="1" applyAlignment="1">
      <alignment horizontal="right"/>
    </xf>
    <xf numFmtId="0" fontId="12" fillId="4" borderId="28" xfId="0" applyFont="1" applyFill="1" applyBorder="1" applyAlignment="1">
      <alignment horizontal="center"/>
    </xf>
    <xf numFmtId="3" fontId="8" fillId="5" borderId="29" xfId="0" applyNumberFormat="1" applyFont="1" applyFill="1" applyBorder="1"/>
    <xf numFmtId="3" fontId="16" fillId="5" borderId="30" xfId="0" applyNumberFormat="1" applyFont="1" applyFill="1" applyBorder="1"/>
    <xf numFmtId="166" fontId="16" fillId="0" borderId="30" xfId="1" applyNumberFormat="1" applyFont="1" applyBorder="1" applyAlignment="1" applyProtection="1">
      <alignment horizontal="left"/>
    </xf>
    <xf numFmtId="166" fontId="10" fillId="0" borderId="29" xfId="1" applyNumberFormat="1" applyFont="1" applyBorder="1" applyAlignment="1" applyProtection="1">
      <alignment horizontal="left"/>
    </xf>
    <xf numFmtId="166" fontId="10" fillId="0" borderId="30" xfId="1" applyNumberFormat="1" applyFont="1" applyBorder="1" applyAlignment="1" applyProtection="1">
      <alignment horizontal="left"/>
    </xf>
    <xf numFmtId="166" fontId="10" fillId="0" borderId="31" xfId="1" applyNumberFormat="1" applyFont="1" applyBorder="1" applyAlignment="1" applyProtection="1">
      <alignment horizontal="left"/>
    </xf>
    <xf numFmtId="168" fontId="16" fillId="5" borderId="31" xfId="2" applyNumberFormat="1" applyFont="1" applyFill="1" applyBorder="1" applyAlignment="1" applyProtection="1">
      <alignment horizontal="right"/>
    </xf>
    <xf numFmtId="3" fontId="8" fillId="5" borderId="21" xfId="0" applyNumberFormat="1" applyFont="1" applyFill="1" applyBorder="1"/>
    <xf numFmtId="3" fontId="16" fillId="5" borderId="0" xfId="0" applyNumberFormat="1" applyFont="1" applyFill="1" applyBorder="1"/>
    <xf numFmtId="166" fontId="16" fillId="0" borderId="0" xfId="1" applyNumberFormat="1" applyFont="1" applyBorder="1" applyAlignment="1" applyProtection="1">
      <alignment horizontal="left"/>
    </xf>
    <xf numFmtId="166" fontId="10" fillId="0" borderId="21" xfId="1" applyNumberFormat="1" applyFont="1" applyBorder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left"/>
    </xf>
    <xf numFmtId="166" fontId="10" fillId="0" borderId="20" xfId="1" applyNumberFormat="1" applyFont="1" applyBorder="1" applyAlignment="1" applyProtection="1">
      <alignment horizontal="left"/>
    </xf>
    <xf numFmtId="3" fontId="8" fillId="5" borderId="32" xfId="0" applyNumberFormat="1" applyFont="1" applyFill="1" applyBorder="1"/>
    <xf numFmtId="3" fontId="16" fillId="5" borderId="33" xfId="0" applyNumberFormat="1" applyFont="1" applyFill="1" applyBorder="1"/>
    <xf numFmtId="166" fontId="16" fillId="0" borderId="33" xfId="1" applyNumberFormat="1" applyFont="1" applyBorder="1" applyAlignment="1" applyProtection="1">
      <alignment horizontal="left"/>
    </xf>
    <xf numFmtId="166" fontId="10" fillId="0" borderId="32" xfId="1" applyNumberFormat="1" applyFont="1" applyBorder="1" applyAlignment="1" applyProtection="1">
      <alignment horizontal="left"/>
    </xf>
    <xf numFmtId="166" fontId="10" fillId="0" borderId="33" xfId="1" applyNumberFormat="1" applyFont="1" applyBorder="1" applyAlignment="1" applyProtection="1">
      <alignment horizontal="left"/>
    </xf>
    <xf numFmtId="166" fontId="10" fillId="0" borderId="34" xfId="1" applyNumberFormat="1" applyFont="1" applyBorder="1" applyAlignment="1" applyProtection="1">
      <alignment horizontal="left"/>
    </xf>
    <xf numFmtId="168" fontId="16" fillId="5" borderId="34" xfId="2" applyNumberFormat="1" applyFont="1" applyFill="1" applyBorder="1" applyAlignment="1" applyProtection="1">
      <alignment horizontal="right"/>
    </xf>
    <xf numFmtId="0" fontId="13" fillId="2" borderId="13" xfId="0" applyFont="1" applyFill="1" applyBorder="1" applyAlignment="1">
      <alignment horizontal="left"/>
    </xf>
    <xf numFmtId="171" fontId="13" fillId="2" borderId="1" xfId="0" applyNumberFormat="1" applyFont="1" applyFill="1" applyBorder="1" applyAlignment="1" applyProtection="1">
      <alignment horizontal="left"/>
    </xf>
    <xf numFmtId="171" fontId="13" fillId="2" borderId="35" xfId="0" applyNumberFormat="1" applyFont="1" applyFill="1" applyBorder="1" applyAlignment="1" applyProtection="1">
      <alignment horizontal="left"/>
    </xf>
    <xf numFmtId="171" fontId="12" fillId="3" borderId="13" xfId="0" applyNumberFormat="1" applyFont="1" applyFill="1" applyBorder="1" applyAlignment="1" applyProtection="1">
      <alignment horizontal="left"/>
    </xf>
    <xf numFmtId="171" fontId="12" fillId="3" borderId="1" xfId="0" applyNumberFormat="1" applyFont="1" applyFill="1" applyBorder="1" applyAlignment="1" applyProtection="1">
      <alignment horizontal="left"/>
    </xf>
    <xf numFmtId="171" fontId="12" fillId="3" borderId="35" xfId="0" applyNumberFormat="1" applyFont="1" applyFill="1" applyBorder="1" applyAlignment="1" applyProtection="1">
      <alignment horizontal="left"/>
    </xf>
    <xf numFmtId="168" fontId="12" fillId="4" borderId="14" xfId="2" applyNumberFormat="1" applyFont="1" applyFill="1" applyBorder="1" applyAlignment="1" applyProtection="1">
      <alignment horizontal="right"/>
    </xf>
    <xf numFmtId="168" fontId="12" fillId="0" borderId="37" xfId="2" applyNumberFormat="1" applyFont="1" applyBorder="1" applyAlignment="1" applyProtection="1"/>
    <xf numFmtId="168" fontId="16" fillId="5" borderId="20" xfId="2" quotePrefix="1" applyNumberFormat="1" applyFont="1" applyFill="1" applyBorder="1" applyAlignment="1" applyProtection="1">
      <alignment horizontal="right"/>
    </xf>
    <xf numFmtId="0" fontId="4" fillId="0" borderId="0" xfId="3" applyFont="1" applyBorder="1" applyAlignment="1" applyProtection="1">
      <alignment horizontal="center"/>
    </xf>
    <xf numFmtId="0" fontId="3" fillId="0" borderId="0" xfId="0" applyFont="1" applyBorder="1" applyAlignment="1">
      <alignment horizontal="center"/>
    </xf>
    <xf numFmtId="171" fontId="16" fillId="0" borderId="1" xfId="0" applyNumberFormat="1" applyFont="1" applyBorder="1" applyAlignment="1" applyProtection="1">
      <alignment horizontal="right"/>
    </xf>
    <xf numFmtId="171" fontId="9" fillId="0" borderId="2" xfId="0" applyNumberFormat="1" applyFont="1" applyBorder="1" applyAlignment="1" applyProtection="1">
      <alignment horizontal="right"/>
    </xf>
    <xf numFmtId="0" fontId="11" fillId="0" borderId="36" xfId="0" applyFont="1" applyBorder="1" applyAlignment="1">
      <alignment horizontal="right"/>
    </xf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3C3C3C"/>
      <rgbColor rgb="FFFFFFCC"/>
      <rgbColor rgb="FFCCFFFF"/>
      <rgbColor rgb="FF660066"/>
      <rgbColor rgb="FFFF8080"/>
      <rgbColor rgb="FF1F497D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142920</xdr:colOff>
      <xdr:row>15</xdr:row>
      <xdr:rowOff>76320</xdr:rowOff>
    </xdr:from>
    <xdr:to>
      <xdr:col>6</xdr:col>
      <xdr:colOff>698040</xdr:colOff>
      <xdr:row>37</xdr:row>
      <xdr:rowOff>140760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42920" y="2720160"/>
          <a:ext cx="5401440" cy="3752640"/>
        </a:xfrm>
        <a:prstGeom prst="rect">
          <a:avLst/>
        </a:prstGeom>
        <a:ln>
          <a:noFill/>
        </a:ln>
        <a:effectLst>
          <a:outerShdw blurRad="50800" dist="76200" dir="8100000" algn="tr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0</xdr:col>
      <xdr:colOff>676440</xdr:colOff>
      <xdr:row>8</xdr:row>
      <xdr:rowOff>0</xdr:rowOff>
    </xdr:from>
    <xdr:to>
      <xdr:col>6</xdr:col>
      <xdr:colOff>133200</xdr:colOff>
      <xdr:row>9</xdr:row>
      <xdr:rowOff>38160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76440" y="1341000"/>
          <a:ext cx="4303080" cy="30492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/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0000"/>
              </a:solidFill>
              <a:latin typeface="Consolas"/>
              <a:ea typeface="Verdana"/>
            </a:rPr>
            <a:t>Datos estadísticos de embarques</a:t>
          </a:r>
          <a:endParaRPr lang="es-AR" sz="18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119880</xdr:colOff>
      <xdr:row>12</xdr:row>
      <xdr:rowOff>28440</xdr:rowOff>
    </xdr:from>
    <xdr:to>
      <xdr:col>6</xdr:col>
      <xdr:colOff>805320</xdr:colOff>
      <xdr:row>15</xdr:row>
      <xdr:rowOff>16920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9880" y="2169360"/>
          <a:ext cx="5531760" cy="49140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/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AR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2</xdr:col>
      <xdr:colOff>361800</xdr:colOff>
      <xdr:row>0</xdr:row>
      <xdr:rowOff>38160</xdr:rowOff>
    </xdr:from>
    <xdr:to>
      <xdr:col>4</xdr:col>
      <xdr:colOff>731160</xdr:colOff>
      <xdr:row>7</xdr:row>
      <xdr:rowOff>102600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77120" y="38160"/>
          <a:ext cx="1984680" cy="123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77760</xdr:colOff>
      <xdr:row>46</xdr:row>
      <xdr:rowOff>39960</xdr:rowOff>
    </xdr:from>
    <xdr:to>
      <xdr:col>6</xdr:col>
      <xdr:colOff>742320</xdr:colOff>
      <xdr:row>52</xdr:row>
      <xdr:rowOff>81360</xdr:rowOff>
    </xdr:to>
    <xdr:pic>
      <xdr:nvPicPr>
        <xdr:cNvPr id="6" name="Picture 2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77760" y="7900920"/>
          <a:ext cx="5510880" cy="1047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28440</xdr:rowOff>
    </xdr:from>
    <xdr:to>
      <xdr:col>2</xdr:col>
      <xdr:colOff>254880</xdr:colOff>
      <xdr:row>7</xdr:row>
      <xdr:rowOff>122400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28440"/>
          <a:ext cx="1972440" cy="1267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35280</xdr:colOff>
      <xdr:row>0</xdr:row>
      <xdr:rowOff>0</xdr:rowOff>
    </xdr:from>
    <xdr:to>
      <xdr:col>1</xdr:col>
      <xdr:colOff>182880</xdr:colOff>
      <xdr:row>7</xdr:row>
      <xdr:rowOff>94320</xdr:rowOff>
    </xdr:to>
    <xdr:pic>
      <xdr:nvPicPr>
        <xdr:cNvPr id="6" name="Picture 7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5280" y="0"/>
          <a:ext cx="1974240" cy="12675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28440</xdr:rowOff>
    </xdr:from>
    <xdr:to>
      <xdr:col>1</xdr:col>
      <xdr:colOff>626760</xdr:colOff>
      <xdr:row>7</xdr:row>
      <xdr:rowOff>122040</xdr:rowOff>
    </xdr:to>
    <xdr:pic>
      <xdr:nvPicPr>
        <xdr:cNvPr id="7" name="Pictur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28440"/>
          <a:ext cx="1970280" cy="1266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38160</xdr:rowOff>
    </xdr:from>
    <xdr:to>
      <xdr:col>2</xdr:col>
      <xdr:colOff>350280</xdr:colOff>
      <xdr:row>7</xdr:row>
      <xdr:rowOff>131400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38160"/>
          <a:ext cx="1983600" cy="126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28440</xdr:rowOff>
    </xdr:from>
    <xdr:to>
      <xdr:col>2</xdr:col>
      <xdr:colOff>216720</xdr:colOff>
      <xdr:row>7</xdr:row>
      <xdr:rowOff>122040</xdr:rowOff>
    </xdr:to>
    <xdr:pic>
      <xdr:nvPicPr>
        <xdr:cNvPr id="9" name="Picture 7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28440"/>
          <a:ext cx="1991520" cy="1266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9:AMK45"/>
  <sheetViews>
    <sheetView showGridLines="0" tabSelected="1" topLeftCell="A10" workbookViewId="0">
      <selection activeCell="E12" sqref="E12"/>
    </sheetView>
  </sheetViews>
  <sheetFormatPr baseColWidth="10" defaultColWidth="9.140625" defaultRowHeight="12.75" x14ac:dyDescent="0.2"/>
  <cols>
    <col min="1" max="1025" width="11.42578125" style="1" customWidth="1"/>
  </cols>
  <sheetData>
    <row r="9" spans="2:5" ht="20.25" x14ac:dyDescent="0.3">
      <c r="B9" s="2"/>
    </row>
    <row r="11" spans="2:5" ht="15.75" x14ac:dyDescent="0.25">
      <c r="C11" s="147" t="s">
        <v>329</v>
      </c>
      <c r="D11" s="147"/>
      <c r="E11" s="147"/>
    </row>
    <row r="40" spans="1:7" ht="15.75" x14ac:dyDescent="0.25">
      <c r="A40" s="147" t="s">
        <v>0</v>
      </c>
      <c r="B40" s="147"/>
      <c r="C40" s="147"/>
      <c r="D40" s="147"/>
      <c r="E40" s="147"/>
      <c r="F40" s="147"/>
      <c r="G40" s="147"/>
    </row>
    <row r="41" spans="1:7" x14ac:dyDescent="0.2">
      <c r="A41" s="146" t="s">
        <v>1</v>
      </c>
      <c r="B41" s="146"/>
      <c r="C41" s="146"/>
      <c r="D41" s="146"/>
      <c r="E41" s="146"/>
      <c r="F41" s="146"/>
      <c r="G41" s="146"/>
    </row>
    <row r="42" spans="1:7" x14ac:dyDescent="0.2">
      <c r="A42" s="146" t="s">
        <v>2</v>
      </c>
      <c r="B42" s="146"/>
      <c r="C42" s="146"/>
      <c r="D42" s="146"/>
      <c r="E42" s="146"/>
      <c r="F42" s="146"/>
      <c r="G42" s="146"/>
    </row>
    <row r="43" spans="1:7" x14ac:dyDescent="0.2">
      <c r="A43" s="146" t="s">
        <v>3</v>
      </c>
      <c r="B43" s="146"/>
      <c r="C43" s="146"/>
      <c r="D43" s="146"/>
      <c r="E43" s="146"/>
      <c r="F43" s="146"/>
      <c r="G43" s="146"/>
    </row>
    <row r="44" spans="1:7" x14ac:dyDescent="0.2">
      <c r="A44" s="146" t="s">
        <v>4</v>
      </c>
      <c r="B44" s="146"/>
      <c r="C44" s="146"/>
      <c r="D44" s="146"/>
      <c r="E44" s="146"/>
      <c r="F44" s="146"/>
      <c r="G44" s="146"/>
    </row>
    <row r="45" spans="1:7" x14ac:dyDescent="0.2">
      <c r="A45" s="146" t="s">
        <v>5</v>
      </c>
      <c r="B45" s="146"/>
      <c r="C45" s="146"/>
      <c r="D45" s="146"/>
      <c r="E45" s="146"/>
      <c r="F45" s="146"/>
      <c r="G45" s="146"/>
    </row>
  </sheetData>
  <mergeCells count="7">
    <mergeCell ref="A44:G44"/>
    <mergeCell ref="A45:G45"/>
    <mergeCell ref="C11:E11"/>
    <mergeCell ref="A40:G40"/>
    <mergeCell ref="A41:G41"/>
    <mergeCell ref="A42:G42"/>
    <mergeCell ref="A43:G43"/>
  </mergeCells>
  <hyperlinks>
    <hyperlink ref="A41" location="buques!A1" display="Buques" xr:uid="{00000000-0004-0000-0000-000000000000}"/>
    <hyperlink ref="A42" location="exportadores!A1" display="Exportadore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7 vs 2018 Especies y Destinos" xr:uid="{00000000-0004-0000-0000-000003000000}"/>
    <hyperlink ref="A45" location="'esp x destino'!A1" display="Comparativo 2017 vs 2018 Especies por Destinos" xr:uid="{00000000-0004-0000-0000-000004000000}"/>
  </hyperlinks>
  <pageMargins left="1.3402777777777799" right="0.31527777777777799" top="0.57986111111111105" bottom="0.49027777777777798" header="0.51180555555555496" footer="0"/>
  <pageSetup paperSize="9" firstPageNumber="0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AMK104"/>
  <sheetViews>
    <sheetView showGridLines="0" workbookViewId="0">
      <selection activeCell="G1" sqref="G1"/>
    </sheetView>
  </sheetViews>
  <sheetFormatPr baseColWidth="10" defaultColWidth="9.140625" defaultRowHeight="12.75" x14ac:dyDescent="0.2"/>
  <cols>
    <col min="1" max="1" width="5.140625" style="1" customWidth="1"/>
    <col min="2" max="2" width="19.7109375" style="1" customWidth="1"/>
    <col min="3" max="3" width="11.5703125" style="1" customWidth="1"/>
    <col min="4" max="8" width="11.42578125" style="1" customWidth="1"/>
    <col min="9" max="9" width="19.28515625" style="1" customWidth="1"/>
    <col min="10" max="10" width="11.42578125" style="1" customWidth="1"/>
    <col min="11" max="11" width="22.140625" style="1" customWidth="1"/>
    <col min="12" max="16" width="11.42578125" style="1" customWidth="1"/>
    <col min="17" max="17" width="12.85546875" style="1" customWidth="1"/>
    <col min="18" max="1025" width="11.42578125" style="1" customWidth="1"/>
  </cols>
  <sheetData>
    <row r="9" spans="1:18" x14ac:dyDescent="0.2">
      <c r="A9" s="3" t="s">
        <v>6</v>
      </c>
      <c r="B9" s="4"/>
      <c r="C9" s="4"/>
      <c r="D9" s="4"/>
      <c r="E9" s="4"/>
      <c r="F9" s="5" t="str">
        <f>Principal!C11</f>
        <v>Datos al 31/12/2018</v>
      </c>
      <c r="G9" s="4"/>
    </row>
    <row r="10" spans="1:18" x14ac:dyDescent="0.2">
      <c r="A10" s="4"/>
      <c r="B10" s="4"/>
      <c r="C10" s="4"/>
      <c r="D10" s="4"/>
      <c r="E10" s="4"/>
      <c r="F10" s="4"/>
      <c r="G10" s="4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2">
      <c r="A11" s="7" t="s">
        <v>7</v>
      </c>
      <c r="B11" s="8" t="s">
        <v>8</v>
      </c>
      <c r="C11" s="7" t="s">
        <v>9</v>
      </c>
      <c r="D11" s="7" t="s">
        <v>10</v>
      </c>
      <c r="E11" s="7" t="s">
        <v>11</v>
      </c>
      <c r="F11" s="7" t="s">
        <v>12</v>
      </c>
      <c r="G11" s="9" t="s">
        <v>13</v>
      </c>
      <c r="H11" s="10"/>
      <c r="P11" s="6"/>
      <c r="Q11" s="6"/>
      <c r="R11" s="6"/>
    </row>
    <row r="12" spans="1:18" x14ac:dyDescent="0.2">
      <c r="A12" s="11">
        <v>1</v>
      </c>
      <c r="B12" s="12" t="s">
        <v>14</v>
      </c>
      <c r="C12" s="13">
        <v>43131</v>
      </c>
      <c r="D12" s="14">
        <v>1409</v>
      </c>
      <c r="E12" s="14">
        <v>104297</v>
      </c>
      <c r="F12" s="14">
        <v>1827</v>
      </c>
      <c r="G12" s="15" t="s">
        <v>15</v>
      </c>
      <c r="H12" s="10"/>
      <c r="P12" s="6"/>
      <c r="Q12" s="6"/>
      <c r="R12" s="6"/>
    </row>
    <row r="13" spans="1:18" x14ac:dyDescent="0.2">
      <c r="A13" s="16">
        <v>2</v>
      </c>
      <c r="B13" s="17" t="s">
        <v>16</v>
      </c>
      <c r="C13" s="13">
        <v>43131</v>
      </c>
      <c r="D13" s="14">
        <v>1729</v>
      </c>
      <c r="E13" s="14">
        <v>126089</v>
      </c>
      <c r="F13" s="14">
        <v>2281</v>
      </c>
      <c r="G13" s="15" t="s">
        <v>15</v>
      </c>
      <c r="H13" s="18"/>
      <c r="L13" s="19"/>
      <c r="N13" s="20"/>
      <c r="P13" s="21"/>
      <c r="Q13" s="21"/>
      <c r="R13" s="21"/>
    </row>
    <row r="14" spans="1:18" x14ac:dyDescent="0.2">
      <c r="A14" s="16">
        <v>3</v>
      </c>
      <c r="B14" s="17" t="s">
        <v>17</v>
      </c>
      <c r="C14" s="13">
        <v>43107</v>
      </c>
      <c r="D14" s="14">
        <v>4654</v>
      </c>
      <c r="E14" s="14">
        <v>196225</v>
      </c>
      <c r="F14" s="14">
        <v>6805</v>
      </c>
      <c r="G14" s="15" t="s">
        <v>18</v>
      </c>
      <c r="H14" s="18"/>
      <c r="L14" s="19"/>
      <c r="N14" s="20"/>
      <c r="P14" s="21"/>
      <c r="Q14" s="21"/>
      <c r="R14" s="21"/>
    </row>
    <row r="15" spans="1:18" x14ac:dyDescent="0.2">
      <c r="A15" s="11">
        <v>4</v>
      </c>
      <c r="B15" s="17" t="s">
        <v>19</v>
      </c>
      <c r="C15" s="13">
        <v>43113</v>
      </c>
      <c r="D15" s="14">
        <v>1686</v>
      </c>
      <c r="E15" s="14">
        <v>97361</v>
      </c>
      <c r="F15" s="14">
        <v>3147</v>
      </c>
      <c r="G15" s="15" t="s">
        <v>18</v>
      </c>
      <c r="H15" s="18"/>
      <c r="L15" s="19"/>
      <c r="N15" s="20"/>
      <c r="P15" s="21"/>
      <c r="Q15" s="21"/>
      <c r="R15" s="21"/>
    </row>
    <row r="16" spans="1:18" x14ac:dyDescent="0.2">
      <c r="A16" s="16">
        <v>5</v>
      </c>
      <c r="B16" s="17" t="s">
        <v>20</v>
      </c>
      <c r="C16" s="13">
        <v>43118</v>
      </c>
      <c r="D16" s="14">
        <v>2769</v>
      </c>
      <c r="E16" s="14">
        <v>95489</v>
      </c>
      <c r="F16" s="14">
        <v>5117</v>
      </c>
      <c r="G16" s="15" t="s">
        <v>18</v>
      </c>
      <c r="H16" s="18"/>
      <c r="L16" s="19"/>
      <c r="N16" s="20"/>
      <c r="P16" s="21"/>
      <c r="Q16" s="21"/>
      <c r="R16" s="21"/>
    </row>
    <row r="17" spans="1:18" x14ac:dyDescent="0.2">
      <c r="A17" s="16">
        <v>6</v>
      </c>
      <c r="B17" s="17" t="s">
        <v>21</v>
      </c>
      <c r="C17" s="13">
        <v>43127</v>
      </c>
      <c r="D17" s="14">
        <v>1751</v>
      </c>
      <c r="E17" s="14">
        <v>73003</v>
      </c>
      <c r="F17" s="14">
        <v>3315</v>
      </c>
      <c r="G17" s="15" t="s">
        <v>18</v>
      </c>
      <c r="H17" s="18"/>
      <c r="L17" s="19"/>
      <c r="N17" s="20"/>
      <c r="P17" s="21"/>
      <c r="Q17" s="21"/>
      <c r="R17" s="21"/>
    </row>
    <row r="18" spans="1:18" x14ac:dyDescent="0.2">
      <c r="A18" s="11">
        <v>7</v>
      </c>
      <c r="B18" s="17" t="s">
        <v>22</v>
      </c>
      <c r="C18" s="13">
        <v>43131</v>
      </c>
      <c r="D18" s="14">
        <v>1913</v>
      </c>
      <c r="E18" s="14">
        <v>88694</v>
      </c>
      <c r="F18" s="14">
        <v>3019</v>
      </c>
      <c r="G18" s="15" t="s">
        <v>18</v>
      </c>
      <c r="H18" s="18"/>
      <c r="L18" s="19"/>
      <c r="N18" s="20"/>
      <c r="P18" s="21"/>
      <c r="Q18" s="21"/>
      <c r="R18" s="21"/>
    </row>
    <row r="19" spans="1:18" x14ac:dyDescent="0.2">
      <c r="A19" s="16">
        <v>8</v>
      </c>
      <c r="B19" s="17" t="s">
        <v>23</v>
      </c>
      <c r="C19" s="13">
        <v>43135</v>
      </c>
      <c r="D19" s="14">
        <v>4755</v>
      </c>
      <c r="E19" s="14">
        <v>302072</v>
      </c>
      <c r="F19" s="14">
        <v>5671</v>
      </c>
      <c r="G19" s="15" t="s">
        <v>15</v>
      </c>
      <c r="H19" s="18"/>
      <c r="L19" s="19"/>
      <c r="N19" s="20"/>
      <c r="P19" s="21"/>
      <c r="Q19" s="21"/>
      <c r="R19" s="21"/>
    </row>
    <row r="20" spans="1:18" x14ac:dyDescent="0.2">
      <c r="A20" s="16">
        <v>9</v>
      </c>
      <c r="B20" s="17" t="s">
        <v>24</v>
      </c>
      <c r="C20" s="13">
        <v>43138</v>
      </c>
      <c r="D20" s="14">
        <v>2576</v>
      </c>
      <c r="E20" s="14">
        <v>196381</v>
      </c>
      <c r="F20" s="14">
        <v>3246</v>
      </c>
      <c r="G20" s="15" t="s">
        <v>15</v>
      </c>
      <c r="H20" s="18"/>
      <c r="L20" s="19"/>
      <c r="N20" s="20"/>
      <c r="P20" s="21"/>
      <c r="Q20" s="21"/>
      <c r="R20" s="21"/>
    </row>
    <row r="21" spans="1:18" x14ac:dyDescent="0.2">
      <c r="A21" s="11"/>
      <c r="B21" s="17" t="s">
        <v>25</v>
      </c>
      <c r="C21" s="13">
        <v>43138</v>
      </c>
      <c r="D21" s="14">
        <v>3833</v>
      </c>
      <c r="E21" s="14">
        <v>287561</v>
      </c>
      <c r="F21" s="14">
        <v>4873</v>
      </c>
      <c r="G21" s="15" t="s">
        <v>15</v>
      </c>
      <c r="H21" s="18"/>
      <c r="L21" s="19"/>
      <c r="N21" s="20"/>
      <c r="P21" s="21"/>
      <c r="Q21" s="21"/>
      <c r="R21" s="21"/>
    </row>
    <row r="22" spans="1:18" x14ac:dyDescent="0.2">
      <c r="A22" s="16">
        <v>10</v>
      </c>
      <c r="B22" s="17" t="s">
        <v>26</v>
      </c>
      <c r="C22" s="13">
        <v>43141</v>
      </c>
      <c r="D22" s="14">
        <v>3448</v>
      </c>
      <c r="E22" s="14">
        <v>91562</v>
      </c>
      <c r="F22" s="14">
        <v>4871</v>
      </c>
      <c r="G22" s="15" t="s">
        <v>18</v>
      </c>
      <c r="H22" s="18"/>
      <c r="L22" s="19"/>
      <c r="N22" s="20"/>
      <c r="P22" s="21"/>
      <c r="Q22" s="21"/>
      <c r="R22" s="21"/>
    </row>
    <row r="23" spans="1:18" x14ac:dyDescent="0.2">
      <c r="A23" s="16">
        <v>11</v>
      </c>
      <c r="B23" s="17" t="s">
        <v>27</v>
      </c>
      <c r="C23" s="13">
        <v>43146</v>
      </c>
      <c r="D23" s="14">
        <v>1293</v>
      </c>
      <c r="E23" s="14">
        <v>59065</v>
      </c>
      <c r="F23" s="14">
        <v>3782</v>
      </c>
      <c r="G23" s="15" t="s">
        <v>18</v>
      </c>
      <c r="H23" s="18"/>
      <c r="L23" s="19"/>
      <c r="N23" s="20"/>
      <c r="P23" s="21"/>
      <c r="Q23" s="21"/>
      <c r="R23" s="21"/>
    </row>
    <row r="24" spans="1:18" x14ac:dyDescent="0.2">
      <c r="A24" s="16">
        <v>12</v>
      </c>
      <c r="B24" s="17" t="s">
        <v>28</v>
      </c>
      <c r="C24" s="13">
        <v>43148</v>
      </c>
      <c r="D24" s="14">
        <v>3268</v>
      </c>
      <c r="E24" s="14">
        <v>237400</v>
      </c>
      <c r="F24" s="14">
        <v>3966</v>
      </c>
      <c r="G24" s="15" t="s">
        <v>15</v>
      </c>
      <c r="H24" s="18"/>
      <c r="L24" s="19"/>
      <c r="N24" s="20"/>
      <c r="P24" s="21"/>
      <c r="Q24" s="21"/>
      <c r="R24" s="21"/>
    </row>
    <row r="25" spans="1:18" x14ac:dyDescent="0.2">
      <c r="A25" s="16"/>
      <c r="B25" s="17" t="s">
        <v>29</v>
      </c>
      <c r="C25" s="13">
        <v>43148</v>
      </c>
      <c r="D25" s="14">
        <v>3563</v>
      </c>
      <c r="E25" s="14">
        <v>278364</v>
      </c>
      <c r="F25" s="14">
        <v>4369</v>
      </c>
      <c r="G25" s="15" t="s">
        <v>15</v>
      </c>
      <c r="H25" s="18"/>
      <c r="L25" s="19"/>
      <c r="N25" s="20"/>
      <c r="P25" s="21"/>
      <c r="Q25" s="21"/>
      <c r="R25" s="21"/>
    </row>
    <row r="26" spans="1:18" x14ac:dyDescent="0.2">
      <c r="A26" s="16">
        <v>13</v>
      </c>
      <c r="B26" s="17" t="s">
        <v>30</v>
      </c>
      <c r="C26" s="13">
        <v>43153</v>
      </c>
      <c r="D26" s="14">
        <v>5876</v>
      </c>
      <c r="E26" s="14">
        <v>442130</v>
      </c>
      <c r="F26" s="14">
        <v>6693</v>
      </c>
      <c r="G26" s="15" t="s">
        <v>15</v>
      </c>
      <c r="H26" s="18"/>
      <c r="L26" s="19"/>
      <c r="N26" s="20"/>
      <c r="P26" s="21"/>
      <c r="Q26" s="21"/>
      <c r="R26" s="21"/>
    </row>
    <row r="27" spans="1:18" x14ac:dyDescent="0.2">
      <c r="A27" s="16">
        <v>14</v>
      </c>
      <c r="B27" s="17" t="s">
        <v>31</v>
      </c>
      <c r="C27" s="13">
        <v>43155</v>
      </c>
      <c r="D27" s="14">
        <v>3592</v>
      </c>
      <c r="E27" s="14">
        <v>272128</v>
      </c>
      <c r="F27" s="14">
        <v>4272</v>
      </c>
      <c r="G27" s="15" t="s">
        <v>15</v>
      </c>
      <c r="H27" s="18"/>
      <c r="L27" s="19"/>
      <c r="N27" s="20"/>
      <c r="P27" s="21"/>
      <c r="Q27" s="21"/>
      <c r="R27" s="21"/>
    </row>
    <row r="28" spans="1:18" x14ac:dyDescent="0.2">
      <c r="A28" s="16"/>
      <c r="B28" s="17" t="s">
        <v>32</v>
      </c>
      <c r="C28" s="13">
        <v>43155</v>
      </c>
      <c r="D28" s="14">
        <v>4004</v>
      </c>
      <c r="E28" s="14">
        <v>304747</v>
      </c>
      <c r="F28" s="14">
        <v>4879</v>
      </c>
      <c r="G28" s="15" t="s">
        <v>15</v>
      </c>
      <c r="H28" s="18"/>
      <c r="L28" s="19"/>
      <c r="N28" s="20"/>
      <c r="P28" s="21"/>
      <c r="Q28" s="21"/>
      <c r="R28" s="21"/>
    </row>
    <row r="29" spans="1:18" x14ac:dyDescent="0.2">
      <c r="A29" s="16">
        <v>15</v>
      </c>
      <c r="B29" s="17" t="s">
        <v>33</v>
      </c>
      <c r="C29" s="13">
        <v>43155</v>
      </c>
      <c r="D29" s="14">
        <v>2972</v>
      </c>
      <c r="E29" s="14">
        <v>119322</v>
      </c>
      <c r="F29" s="14">
        <v>4253</v>
      </c>
      <c r="G29" s="15" t="s">
        <v>18</v>
      </c>
      <c r="H29" s="18"/>
      <c r="L29" s="19"/>
      <c r="N29" s="20"/>
      <c r="P29" s="21"/>
      <c r="Q29" s="21"/>
      <c r="R29" s="21"/>
    </row>
    <row r="30" spans="1:18" x14ac:dyDescent="0.2">
      <c r="A30" s="16">
        <v>16</v>
      </c>
      <c r="B30" s="17" t="s">
        <v>34</v>
      </c>
      <c r="C30" s="13">
        <v>43158</v>
      </c>
      <c r="D30" s="14">
        <v>4413</v>
      </c>
      <c r="E30" s="14">
        <v>320295</v>
      </c>
      <c r="F30" s="14">
        <v>5560</v>
      </c>
      <c r="G30" s="15" t="s">
        <v>15</v>
      </c>
      <c r="H30" s="18"/>
      <c r="L30" s="19"/>
      <c r="N30" s="20"/>
      <c r="P30" s="21"/>
      <c r="Q30" s="21"/>
      <c r="R30" s="21"/>
    </row>
    <row r="31" spans="1:18" x14ac:dyDescent="0.2">
      <c r="A31" s="16">
        <v>17</v>
      </c>
      <c r="B31" s="17" t="s">
        <v>35</v>
      </c>
      <c r="C31" s="13">
        <v>43161</v>
      </c>
      <c r="D31" s="14">
        <v>3446</v>
      </c>
      <c r="E31" s="14">
        <v>257215</v>
      </c>
      <c r="F31" s="14">
        <v>4104</v>
      </c>
      <c r="G31" s="15" t="s">
        <v>15</v>
      </c>
      <c r="H31" s="18"/>
      <c r="L31" s="19"/>
      <c r="N31" s="20"/>
      <c r="P31" s="21"/>
      <c r="Q31" s="21"/>
      <c r="R31" s="21"/>
    </row>
    <row r="32" spans="1:18" x14ac:dyDescent="0.2">
      <c r="A32" s="16"/>
      <c r="B32" s="17" t="s">
        <v>36</v>
      </c>
      <c r="C32" s="13">
        <v>43161</v>
      </c>
      <c r="D32" s="14">
        <v>3421</v>
      </c>
      <c r="E32" s="14">
        <v>270776</v>
      </c>
      <c r="F32" s="14">
        <v>4021</v>
      </c>
      <c r="G32" s="15" t="s">
        <v>15</v>
      </c>
      <c r="H32" s="18"/>
      <c r="L32" s="19"/>
      <c r="N32" s="20"/>
      <c r="P32" s="21"/>
      <c r="Q32" s="21"/>
      <c r="R32" s="21"/>
    </row>
    <row r="33" spans="1:18" x14ac:dyDescent="0.2">
      <c r="A33" s="16">
        <v>18</v>
      </c>
      <c r="B33" s="17" t="s">
        <v>37</v>
      </c>
      <c r="C33" s="13">
        <v>43163</v>
      </c>
      <c r="D33" s="14">
        <v>4322</v>
      </c>
      <c r="E33" s="14">
        <v>345133</v>
      </c>
      <c r="F33" s="14">
        <v>5345</v>
      </c>
      <c r="G33" s="15" t="s">
        <v>15</v>
      </c>
      <c r="H33" s="18"/>
      <c r="L33" s="19"/>
      <c r="N33" s="20"/>
      <c r="P33" s="21"/>
      <c r="Q33" s="21"/>
      <c r="R33" s="21"/>
    </row>
    <row r="34" spans="1:18" x14ac:dyDescent="0.2">
      <c r="A34" s="16">
        <v>19</v>
      </c>
      <c r="B34" s="17" t="s">
        <v>38</v>
      </c>
      <c r="C34" s="13">
        <v>43164</v>
      </c>
      <c r="D34" s="14">
        <v>2123</v>
      </c>
      <c r="E34" s="14">
        <v>96848</v>
      </c>
      <c r="F34" s="14">
        <v>3574</v>
      </c>
      <c r="G34" s="15" t="s">
        <v>18</v>
      </c>
      <c r="H34" s="18"/>
      <c r="L34" s="19"/>
      <c r="N34" s="20"/>
      <c r="P34" s="21"/>
      <c r="Q34" s="21"/>
      <c r="R34" s="21"/>
    </row>
    <row r="35" spans="1:18" x14ac:dyDescent="0.2">
      <c r="A35" s="16">
        <v>20</v>
      </c>
      <c r="B35" s="17" t="s">
        <v>39</v>
      </c>
      <c r="C35" s="13">
        <v>43167</v>
      </c>
      <c r="D35" s="14">
        <v>5288</v>
      </c>
      <c r="E35" s="14">
        <v>341377</v>
      </c>
      <c r="F35" s="14">
        <v>6237</v>
      </c>
      <c r="G35" s="15" t="s">
        <v>15</v>
      </c>
      <c r="H35" s="18"/>
      <c r="L35" s="19"/>
      <c r="N35" s="20"/>
      <c r="P35" s="21"/>
      <c r="Q35" s="21"/>
      <c r="R35" s="21"/>
    </row>
    <row r="36" spans="1:18" x14ac:dyDescent="0.2">
      <c r="A36" s="16">
        <v>21</v>
      </c>
      <c r="B36" s="17" t="s">
        <v>40</v>
      </c>
      <c r="C36" s="13">
        <v>43169</v>
      </c>
      <c r="D36" s="14">
        <v>3544</v>
      </c>
      <c r="E36" s="14">
        <v>268852</v>
      </c>
      <c r="F36" s="14">
        <v>4196</v>
      </c>
      <c r="G36" s="15" t="s">
        <v>15</v>
      </c>
      <c r="H36" s="18"/>
      <c r="L36" s="19"/>
      <c r="N36" s="20"/>
      <c r="P36" s="21"/>
      <c r="Q36" s="21"/>
      <c r="R36" s="21"/>
    </row>
    <row r="37" spans="1:18" x14ac:dyDescent="0.2">
      <c r="A37" s="16"/>
      <c r="B37" s="17" t="s">
        <v>41</v>
      </c>
      <c r="C37" s="13">
        <v>43169</v>
      </c>
      <c r="D37" s="14">
        <v>3716</v>
      </c>
      <c r="E37" s="14">
        <v>310257</v>
      </c>
      <c r="F37" s="14">
        <v>4353</v>
      </c>
      <c r="G37" s="15" t="s">
        <v>15</v>
      </c>
      <c r="H37" s="18"/>
      <c r="L37" s="19"/>
      <c r="N37" s="20"/>
      <c r="P37" s="21"/>
      <c r="Q37" s="21"/>
      <c r="R37" s="21"/>
    </row>
    <row r="38" spans="1:18" x14ac:dyDescent="0.2">
      <c r="A38" s="16">
        <v>22</v>
      </c>
      <c r="B38" s="17" t="s">
        <v>42</v>
      </c>
      <c r="C38" s="13">
        <v>43171</v>
      </c>
      <c r="D38" s="14">
        <v>4330</v>
      </c>
      <c r="E38" s="14">
        <v>320631</v>
      </c>
      <c r="F38" s="14">
        <v>5282</v>
      </c>
      <c r="G38" s="15" t="s">
        <v>15</v>
      </c>
      <c r="H38" s="18"/>
      <c r="L38" s="19"/>
      <c r="N38" s="20"/>
      <c r="P38" s="21"/>
      <c r="Q38" s="21"/>
      <c r="R38" s="21"/>
    </row>
    <row r="39" spans="1:18" x14ac:dyDescent="0.2">
      <c r="A39" s="16">
        <v>23</v>
      </c>
      <c r="B39" s="17" t="s">
        <v>43</v>
      </c>
      <c r="C39" s="13">
        <v>43174</v>
      </c>
      <c r="D39" s="14">
        <v>5547</v>
      </c>
      <c r="E39" s="14">
        <v>153698</v>
      </c>
      <c r="F39" s="14">
        <v>9310</v>
      </c>
      <c r="G39" s="15" t="s">
        <v>18</v>
      </c>
      <c r="H39" s="18"/>
      <c r="L39" s="19"/>
      <c r="N39" s="20"/>
      <c r="P39" s="21"/>
      <c r="Q39" s="21"/>
      <c r="R39" s="21"/>
    </row>
    <row r="40" spans="1:18" x14ac:dyDescent="0.2">
      <c r="A40" s="16">
        <v>24</v>
      </c>
      <c r="B40" s="17" t="s">
        <v>44</v>
      </c>
      <c r="C40" s="13">
        <v>43176</v>
      </c>
      <c r="D40" s="14">
        <v>3289</v>
      </c>
      <c r="E40" s="14">
        <v>255418</v>
      </c>
      <c r="F40" s="14">
        <v>3881</v>
      </c>
      <c r="G40" s="15" t="s">
        <v>15</v>
      </c>
      <c r="H40" s="18"/>
      <c r="L40" s="19"/>
      <c r="N40" s="20"/>
      <c r="P40" s="21"/>
      <c r="Q40" s="21"/>
      <c r="R40" s="21"/>
    </row>
    <row r="41" spans="1:18" x14ac:dyDescent="0.2">
      <c r="A41" s="16"/>
      <c r="B41" s="17" t="s">
        <v>45</v>
      </c>
      <c r="C41" s="13">
        <v>43176</v>
      </c>
      <c r="D41" s="14">
        <v>3422</v>
      </c>
      <c r="E41" s="14">
        <v>286580</v>
      </c>
      <c r="F41" s="14">
        <v>4137</v>
      </c>
      <c r="G41" s="15" t="s">
        <v>15</v>
      </c>
      <c r="H41" s="18"/>
      <c r="L41" s="19"/>
      <c r="N41" s="20"/>
      <c r="P41" s="21"/>
      <c r="Q41" s="21"/>
      <c r="R41" s="21"/>
    </row>
    <row r="42" spans="1:18" x14ac:dyDescent="0.2">
      <c r="A42" s="16">
        <v>25</v>
      </c>
      <c r="B42" s="17" t="s">
        <v>46</v>
      </c>
      <c r="C42" s="13">
        <v>43182</v>
      </c>
      <c r="D42" s="14">
        <v>3937</v>
      </c>
      <c r="E42" s="14">
        <v>301553</v>
      </c>
      <c r="F42" s="14">
        <v>4557</v>
      </c>
      <c r="G42" s="15" t="s">
        <v>15</v>
      </c>
      <c r="H42" s="18"/>
      <c r="L42" s="19"/>
      <c r="N42" s="20"/>
      <c r="P42" s="21"/>
      <c r="Q42" s="21"/>
      <c r="R42" s="21"/>
    </row>
    <row r="43" spans="1:18" x14ac:dyDescent="0.2">
      <c r="A43" s="16"/>
      <c r="B43" s="17" t="s">
        <v>47</v>
      </c>
      <c r="C43" s="13">
        <v>43182</v>
      </c>
      <c r="D43" s="14">
        <v>3828</v>
      </c>
      <c r="E43" s="14">
        <v>325629</v>
      </c>
      <c r="F43" s="14">
        <v>4604</v>
      </c>
      <c r="G43" s="15" t="s">
        <v>15</v>
      </c>
      <c r="H43" s="18"/>
      <c r="L43" s="19"/>
      <c r="N43" s="20"/>
      <c r="P43" s="21"/>
      <c r="Q43" s="21"/>
      <c r="R43" s="21"/>
    </row>
    <row r="44" spans="1:18" x14ac:dyDescent="0.2">
      <c r="A44" s="16">
        <v>26</v>
      </c>
      <c r="B44" s="17" t="s">
        <v>48</v>
      </c>
      <c r="C44" s="13">
        <v>43184</v>
      </c>
      <c r="D44" s="14">
        <v>4176</v>
      </c>
      <c r="E44" s="14">
        <v>335019</v>
      </c>
      <c r="F44" s="14">
        <v>5139</v>
      </c>
      <c r="G44" s="15" t="s">
        <v>15</v>
      </c>
      <c r="H44" s="18"/>
      <c r="L44" s="19"/>
      <c r="N44" s="20"/>
      <c r="P44" s="21"/>
      <c r="Q44" s="21"/>
      <c r="R44" s="21"/>
    </row>
    <row r="45" spans="1:18" x14ac:dyDescent="0.2">
      <c r="A45" s="16">
        <v>27</v>
      </c>
      <c r="B45" s="17" t="s">
        <v>49</v>
      </c>
      <c r="C45" s="13">
        <v>43186</v>
      </c>
      <c r="D45" s="14">
        <v>4030</v>
      </c>
      <c r="E45" s="14">
        <v>321733</v>
      </c>
      <c r="F45" s="14">
        <v>4792</v>
      </c>
      <c r="G45" s="15" t="s">
        <v>15</v>
      </c>
      <c r="H45" s="18"/>
      <c r="L45" s="19"/>
      <c r="N45" s="20"/>
      <c r="P45" s="21"/>
      <c r="Q45" s="21"/>
      <c r="R45" s="21"/>
    </row>
    <row r="46" spans="1:18" x14ac:dyDescent="0.2">
      <c r="A46" s="16">
        <v>28</v>
      </c>
      <c r="B46" s="17" t="s">
        <v>50</v>
      </c>
      <c r="C46" s="13">
        <v>43188</v>
      </c>
      <c r="D46" s="14">
        <v>8444</v>
      </c>
      <c r="E46" s="14">
        <v>269140</v>
      </c>
      <c r="F46" s="14">
        <v>13163</v>
      </c>
      <c r="G46" s="15" t="s">
        <v>18</v>
      </c>
      <c r="H46" s="18"/>
      <c r="L46" s="19"/>
      <c r="N46" s="20"/>
      <c r="P46" s="21"/>
      <c r="Q46" s="21"/>
      <c r="R46" s="21"/>
    </row>
    <row r="47" spans="1:18" x14ac:dyDescent="0.2">
      <c r="A47" s="16">
        <v>29</v>
      </c>
      <c r="B47" s="17" t="s">
        <v>51</v>
      </c>
      <c r="C47" s="13">
        <v>43189</v>
      </c>
      <c r="D47" s="14">
        <v>3593</v>
      </c>
      <c r="E47" s="14">
        <v>254972</v>
      </c>
      <c r="F47" s="14">
        <v>4202</v>
      </c>
      <c r="G47" s="15" t="s">
        <v>15</v>
      </c>
      <c r="H47" s="18"/>
      <c r="L47" s="19"/>
      <c r="N47" s="20"/>
      <c r="P47" s="21"/>
      <c r="Q47" s="21"/>
      <c r="R47" s="21"/>
    </row>
    <row r="48" spans="1:18" x14ac:dyDescent="0.2">
      <c r="A48" s="16"/>
      <c r="B48" s="17" t="s">
        <v>52</v>
      </c>
      <c r="C48" s="13">
        <v>43189</v>
      </c>
      <c r="D48" s="14">
        <v>3147</v>
      </c>
      <c r="E48" s="14">
        <v>272735</v>
      </c>
      <c r="F48" s="14">
        <v>4122</v>
      </c>
      <c r="G48" s="15" t="s">
        <v>15</v>
      </c>
      <c r="H48" s="18"/>
      <c r="L48" s="19"/>
      <c r="N48" s="20"/>
      <c r="P48" s="21"/>
      <c r="Q48" s="21"/>
      <c r="R48" s="21"/>
    </row>
    <row r="49" spans="1:18" x14ac:dyDescent="0.2">
      <c r="A49" s="16">
        <v>30</v>
      </c>
      <c r="B49" s="17" t="s">
        <v>53</v>
      </c>
      <c r="C49" s="13">
        <v>43197</v>
      </c>
      <c r="D49" s="14">
        <v>3075</v>
      </c>
      <c r="E49" s="14">
        <v>227704</v>
      </c>
      <c r="F49" s="14">
        <v>3568</v>
      </c>
      <c r="G49" s="15" t="s">
        <v>15</v>
      </c>
      <c r="H49" s="18"/>
      <c r="L49" s="19"/>
      <c r="N49" s="20"/>
      <c r="P49" s="21"/>
      <c r="Q49" s="21"/>
      <c r="R49" s="21"/>
    </row>
    <row r="50" spans="1:18" x14ac:dyDescent="0.2">
      <c r="A50" s="16"/>
      <c r="B50" s="17" t="s">
        <v>54</v>
      </c>
      <c r="C50" s="13">
        <v>43197</v>
      </c>
      <c r="D50" s="14">
        <v>4062</v>
      </c>
      <c r="E50" s="14">
        <v>346471</v>
      </c>
      <c r="F50" s="14">
        <v>4832</v>
      </c>
      <c r="G50" s="15" t="s">
        <v>15</v>
      </c>
      <c r="H50" s="18"/>
      <c r="L50" s="19"/>
      <c r="N50" s="20"/>
      <c r="P50" s="21"/>
      <c r="Q50" s="21"/>
      <c r="R50" s="21"/>
    </row>
    <row r="51" spans="1:18" x14ac:dyDescent="0.2">
      <c r="A51" s="16">
        <v>31</v>
      </c>
      <c r="B51" s="17" t="s">
        <v>55</v>
      </c>
      <c r="C51" s="13">
        <v>43199</v>
      </c>
      <c r="D51" s="14">
        <v>122</v>
      </c>
      <c r="E51" s="14">
        <v>8812</v>
      </c>
      <c r="F51" s="14">
        <v>135</v>
      </c>
      <c r="G51" s="15" t="s">
        <v>18</v>
      </c>
      <c r="H51" s="18"/>
      <c r="L51" s="19"/>
      <c r="N51" s="20"/>
      <c r="P51" s="21"/>
      <c r="Q51" s="21"/>
      <c r="R51" s="21"/>
    </row>
    <row r="52" spans="1:18" x14ac:dyDescent="0.2">
      <c r="A52" s="16">
        <v>32</v>
      </c>
      <c r="B52" s="17" t="s">
        <v>56</v>
      </c>
      <c r="C52" s="13">
        <v>43203</v>
      </c>
      <c r="D52" s="14">
        <v>4374</v>
      </c>
      <c r="E52" s="14">
        <v>179540</v>
      </c>
      <c r="F52" s="14">
        <v>7548</v>
      </c>
      <c r="G52" s="15" t="s">
        <v>18</v>
      </c>
      <c r="H52" s="18"/>
      <c r="L52" s="19"/>
      <c r="N52" s="20"/>
      <c r="P52" s="21"/>
      <c r="Q52" s="21"/>
      <c r="R52" s="21"/>
    </row>
    <row r="53" spans="1:18" x14ac:dyDescent="0.2">
      <c r="A53" s="16">
        <v>33</v>
      </c>
      <c r="B53" s="17" t="s">
        <v>57</v>
      </c>
      <c r="C53" s="13">
        <v>43204</v>
      </c>
      <c r="D53" s="14">
        <v>2704</v>
      </c>
      <c r="E53" s="14">
        <v>200334</v>
      </c>
      <c r="F53" s="14">
        <v>3055</v>
      </c>
      <c r="G53" s="15" t="s">
        <v>15</v>
      </c>
      <c r="H53" s="18"/>
      <c r="L53" s="19"/>
      <c r="N53" s="20"/>
      <c r="P53" s="21"/>
      <c r="Q53" s="21"/>
      <c r="R53" s="21"/>
    </row>
    <row r="54" spans="1:18" x14ac:dyDescent="0.2">
      <c r="A54" s="16"/>
      <c r="B54" s="17" t="s">
        <v>58</v>
      </c>
      <c r="C54" s="13">
        <v>43204</v>
      </c>
      <c r="D54" s="14">
        <v>3475</v>
      </c>
      <c r="E54" s="14">
        <v>287439</v>
      </c>
      <c r="F54" s="14">
        <v>4042</v>
      </c>
      <c r="G54" s="15" t="s">
        <v>15</v>
      </c>
      <c r="H54" s="18"/>
      <c r="L54" s="19"/>
      <c r="N54" s="20"/>
      <c r="P54" s="21"/>
      <c r="Q54" s="21"/>
      <c r="R54" s="21"/>
    </row>
    <row r="55" spans="1:18" x14ac:dyDescent="0.2">
      <c r="A55" s="16">
        <v>34</v>
      </c>
      <c r="B55" s="17" t="s">
        <v>59</v>
      </c>
      <c r="C55" s="13">
        <v>43206</v>
      </c>
      <c r="D55" s="14">
        <v>2814</v>
      </c>
      <c r="E55" s="14">
        <v>206437</v>
      </c>
      <c r="F55" s="14">
        <v>3372</v>
      </c>
      <c r="G55" s="15" t="s">
        <v>15</v>
      </c>
      <c r="H55" s="18"/>
      <c r="L55" s="19"/>
      <c r="N55" s="20"/>
      <c r="P55" s="21"/>
      <c r="Q55" s="21"/>
      <c r="R55" s="21"/>
    </row>
    <row r="56" spans="1:18" x14ac:dyDescent="0.2">
      <c r="A56" s="16">
        <v>35</v>
      </c>
      <c r="B56" s="17" t="s">
        <v>60</v>
      </c>
      <c r="C56" s="13">
        <v>43211</v>
      </c>
      <c r="D56" s="14">
        <v>2002</v>
      </c>
      <c r="E56" s="14">
        <v>128737</v>
      </c>
      <c r="F56" s="14">
        <v>2365</v>
      </c>
      <c r="G56" s="15" t="s">
        <v>15</v>
      </c>
      <c r="H56" s="18"/>
      <c r="L56" s="19"/>
      <c r="N56" s="20"/>
      <c r="P56" s="21"/>
      <c r="Q56" s="21"/>
      <c r="R56" s="21"/>
    </row>
    <row r="57" spans="1:18" x14ac:dyDescent="0.2">
      <c r="A57" s="16">
        <v>36</v>
      </c>
      <c r="B57" s="17" t="s">
        <v>61</v>
      </c>
      <c r="C57" s="13">
        <v>43211</v>
      </c>
      <c r="D57" s="14">
        <v>2510</v>
      </c>
      <c r="E57" s="14">
        <v>177011</v>
      </c>
      <c r="F57" s="14">
        <v>2868</v>
      </c>
      <c r="G57" s="15" t="s">
        <v>15</v>
      </c>
      <c r="H57" s="18"/>
      <c r="I57" s="18"/>
      <c r="J57" s="18"/>
      <c r="L57" s="19"/>
      <c r="N57" s="20"/>
      <c r="P57" s="21"/>
      <c r="Q57" s="21"/>
      <c r="R57" s="21"/>
    </row>
    <row r="58" spans="1:18" x14ac:dyDescent="0.2">
      <c r="A58" s="16"/>
      <c r="B58" s="17" t="s">
        <v>62</v>
      </c>
      <c r="C58" s="13">
        <v>43211</v>
      </c>
      <c r="D58" s="14">
        <v>4070</v>
      </c>
      <c r="E58" s="14">
        <v>325666</v>
      </c>
      <c r="F58" s="14">
        <v>4619</v>
      </c>
      <c r="G58" s="15" t="s">
        <v>15</v>
      </c>
      <c r="H58" s="18"/>
      <c r="L58" s="19"/>
      <c r="N58" s="20"/>
      <c r="P58" s="21"/>
      <c r="Q58" s="21"/>
      <c r="R58" s="21"/>
    </row>
    <row r="59" spans="1:18" x14ac:dyDescent="0.2">
      <c r="A59" s="16">
        <v>37</v>
      </c>
      <c r="B59" s="17" t="s">
        <v>63</v>
      </c>
      <c r="C59" s="13">
        <v>43212</v>
      </c>
      <c r="D59" s="14">
        <v>2388</v>
      </c>
      <c r="E59" s="14">
        <v>172233</v>
      </c>
      <c r="F59" s="14">
        <v>2730</v>
      </c>
      <c r="G59" s="15" t="s">
        <v>15</v>
      </c>
      <c r="H59" s="18"/>
      <c r="L59" s="19"/>
      <c r="N59" s="20"/>
      <c r="P59" s="21"/>
      <c r="Q59" s="21"/>
      <c r="R59" s="21"/>
    </row>
    <row r="60" spans="1:18" x14ac:dyDescent="0.2">
      <c r="A60" s="16">
        <v>38</v>
      </c>
      <c r="B60" s="17" t="s">
        <v>64</v>
      </c>
      <c r="C60" s="13">
        <v>43217</v>
      </c>
      <c r="D60" s="14">
        <v>7852</v>
      </c>
      <c r="E60" s="14">
        <v>243777</v>
      </c>
      <c r="F60" s="14">
        <v>12091</v>
      </c>
      <c r="G60" s="15" t="s">
        <v>18</v>
      </c>
      <c r="H60" s="18"/>
      <c r="L60" s="19"/>
      <c r="N60" s="20"/>
      <c r="P60" s="21"/>
      <c r="Q60" s="21"/>
      <c r="R60" s="21"/>
    </row>
    <row r="61" spans="1:18" x14ac:dyDescent="0.2">
      <c r="A61" s="16">
        <v>39</v>
      </c>
      <c r="B61" s="17" t="s">
        <v>65</v>
      </c>
      <c r="C61" s="13">
        <v>43218</v>
      </c>
      <c r="D61" s="14">
        <v>4013</v>
      </c>
      <c r="E61" s="14">
        <v>280786</v>
      </c>
      <c r="F61" s="14">
        <v>4521</v>
      </c>
      <c r="G61" s="15" t="s">
        <v>15</v>
      </c>
      <c r="H61" s="18"/>
      <c r="L61" s="19"/>
      <c r="N61" s="20"/>
      <c r="P61" s="21"/>
      <c r="Q61" s="21"/>
      <c r="R61" s="21"/>
    </row>
    <row r="62" spans="1:18" x14ac:dyDescent="0.2">
      <c r="A62" s="16"/>
      <c r="B62" s="17" t="s">
        <v>66</v>
      </c>
      <c r="C62" s="13">
        <v>43218</v>
      </c>
      <c r="D62" s="14">
        <v>2739</v>
      </c>
      <c r="E62" s="14">
        <v>214402</v>
      </c>
      <c r="F62" s="14">
        <v>3041</v>
      </c>
      <c r="G62" s="15" t="s">
        <v>15</v>
      </c>
      <c r="H62" s="18"/>
      <c r="L62" s="19"/>
      <c r="N62" s="20"/>
      <c r="P62" s="21"/>
      <c r="Q62" s="21"/>
      <c r="R62" s="21"/>
    </row>
    <row r="63" spans="1:18" x14ac:dyDescent="0.2">
      <c r="A63" s="16">
        <v>40</v>
      </c>
      <c r="B63" s="17" t="s">
        <v>67</v>
      </c>
      <c r="C63" s="13">
        <v>43226</v>
      </c>
      <c r="D63" s="14">
        <v>1451</v>
      </c>
      <c r="E63" s="14">
        <v>51880</v>
      </c>
      <c r="F63" s="14">
        <v>2732</v>
      </c>
      <c r="G63" s="15" t="s">
        <v>18</v>
      </c>
      <c r="H63" s="18"/>
      <c r="L63" s="19"/>
      <c r="N63" s="20"/>
      <c r="P63" s="21"/>
      <c r="Q63" s="21"/>
      <c r="R63" s="21"/>
    </row>
    <row r="64" spans="1:18" x14ac:dyDescent="0.2">
      <c r="A64" s="16">
        <v>41</v>
      </c>
      <c r="B64" s="17" t="s">
        <v>68</v>
      </c>
      <c r="C64" s="13">
        <v>43226</v>
      </c>
      <c r="D64" s="14">
        <v>3079</v>
      </c>
      <c r="E64" s="14">
        <v>210573</v>
      </c>
      <c r="F64" s="14">
        <v>3459</v>
      </c>
      <c r="G64" s="15" t="s">
        <v>15</v>
      </c>
      <c r="H64" s="18"/>
      <c r="L64" s="19"/>
      <c r="N64" s="20"/>
      <c r="P64" s="21"/>
      <c r="Q64" s="21"/>
      <c r="R64" s="21"/>
    </row>
    <row r="65" spans="1:18" x14ac:dyDescent="0.2">
      <c r="A65" s="16"/>
      <c r="B65" s="17" t="s">
        <v>69</v>
      </c>
      <c r="C65" s="13">
        <v>43226</v>
      </c>
      <c r="D65" s="14">
        <v>2697</v>
      </c>
      <c r="E65" s="14">
        <v>219801</v>
      </c>
      <c r="F65" s="14">
        <v>3048</v>
      </c>
      <c r="G65" s="15" t="s">
        <v>15</v>
      </c>
      <c r="H65" s="18"/>
      <c r="L65" s="19"/>
      <c r="N65" s="20"/>
      <c r="P65" s="21"/>
      <c r="Q65" s="21"/>
      <c r="R65" s="21"/>
    </row>
    <row r="66" spans="1:18" x14ac:dyDescent="0.2">
      <c r="A66" s="16">
        <v>42</v>
      </c>
      <c r="B66" s="17" t="s">
        <v>70</v>
      </c>
      <c r="C66" s="13">
        <v>43228</v>
      </c>
      <c r="D66" s="14">
        <v>1745</v>
      </c>
      <c r="E66" s="14">
        <v>115642</v>
      </c>
      <c r="F66" s="14">
        <v>1969</v>
      </c>
      <c r="G66" s="15" t="s">
        <v>15</v>
      </c>
      <c r="H66" s="18"/>
      <c r="L66" s="19"/>
      <c r="N66" s="20"/>
      <c r="P66" s="21"/>
      <c r="Q66" s="21"/>
      <c r="R66" s="21"/>
    </row>
    <row r="67" spans="1:18" x14ac:dyDescent="0.2">
      <c r="A67" s="16">
        <v>43</v>
      </c>
      <c r="B67" s="17" t="s">
        <v>71</v>
      </c>
      <c r="C67" s="13">
        <v>43232</v>
      </c>
      <c r="D67" s="14">
        <v>2390</v>
      </c>
      <c r="E67" s="14">
        <v>90770</v>
      </c>
      <c r="F67" s="14">
        <v>4983</v>
      </c>
      <c r="G67" s="15" t="s">
        <v>18</v>
      </c>
      <c r="H67" s="18"/>
      <c r="L67" s="19"/>
      <c r="N67" s="20"/>
      <c r="P67" s="21"/>
      <c r="Q67" s="21"/>
      <c r="R67" s="21"/>
    </row>
    <row r="68" spans="1:18" x14ac:dyDescent="0.2">
      <c r="A68" s="16">
        <v>44</v>
      </c>
      <c r="B68" s="17" t="s">
        <v>72</v>
      </c>
      <c r="C68" s="13">
        <v>43232</v>
      </c>
      <c r="D68" s="14">
        <v>3616</v>
      </c>
      <c r="E68" s="14">
        <v>246604</v>
      </c>
      <c r="F68" s="14">
        <v>4178</v>
      </c>
      <c r="G68" s="15" t="s">
        <v>15</v>
      </c>
      <c r="H68" s="18"/>
      <c r="L68" s="19"/>
      <c r="N68" s="20"/>
      <c r="P68" s="21"/>
      <c r="Q68" s="21"/>
      <c r="R68" s="21"/>
    </row>
    <row r="69" spans="1:18" x14ac:dyDescent="0.2">
      <c r="A69" s="16"/>
      <c r="B69" s="17" t="s">
        <v>73</v>
      </c>
      <c r="C69" s="13">
        <v>43232</v>
      </c>
      <c r="D69" s="14">
        <v>2317</v>
      </c>
      <c r="E69" s="14">
        <v>180395</v>
      </c>
      <c r="F69" s="14">
        <v>2625</v>
      </c>
      <c r="G69" s="15" t="s">
        <v>15</v>
      </c>
      <c r="H69" s="18"/>
      <c r="L69" s="19"/>
      <c r="N69" s="20"/>
      <c r="P69" s="21"/>
      <c r="Q69" s="21"/>
      <c r="R69" s="21"/>
    </row>
    <row r="70" spans="1:18" x14ac:dyDescent="0.2">
      <c r="A70" s="16">
        <v>45</v>
      </c>
      <c r="B70" s="17" t="s">
        <v>74</v>
      </c>
      <c r="C70" s="13">
        <v>43239</v>
      </c>
      <c r="D70" s="14">
        <v>4344</v>
      </c>
      <c r="E70" s="14">
        <v>297172</v>
      </c>
      <c r="F70" s="14">
        <v>5028</v>
      </c>
      <c r="G70" s="15" t="s">
        <v>15</v>
      </c>
      <c r="H70" s="18"/>
      <c r="L70" s="19"/>
      <c r="N70" s="20"/>
      <c r="P70" s="21"/>
      <c r="Q70" s="21"/>
      <c r="R70" s="21"/>
    </row>
    <row r="71" spans="1:18" x14ac:dyDescent="0.2">
      <c r="A71" s="16"/>
      <c r="B71" s="17" t="s">
        <v>75</v>
      </c>
      <c r="C71" s="13">
        <v>43239</v>
      </c>
      <c r="D71" s="14">
        <v>2650</v>
      </c>
      <c r="E71" s="14">
        <v>209411</v>
      </c>
      <c r="F71" s="14">
        <v>3086</v>
      </c>
      <c r="G71" s="15" t="s">
        <v>15</v>
      </c>
      <c r="H71" s="18"/>
      <c r="L71" s="19"/>
      <c r="N71" s="20"/>
      <c r="P71" s="21"/>
      <c r="Q71" s="21"/>
      <c r="R71" s="21"/>
    </row>
    <row r="72" spans="1:18" x14ac:dyDescent="0.2">
      <c r="A72" s="16">
        <v>46</v>
      </c>
      <c r="B72" s="17" t="s">
        <v>76</v>
      </c>
      <c r="C72" s="13">
        <v>43245</v>
      </c>
      <c r="D72" s="14">
        <v>7873</v>
      </c>
      <c r="E72" s="14">
        <v>159904</v>
      </c>
      <c r="F72" s="14">
        <v>11055</v>
      </c>
      <c r="G72" s="15" t="s">
        <v>18</v>
      </c>
      <c r="H72" s="18"/>
      <c r="L72" s="19"/>
      <c r="N72" s="20"/>
      <c r="P72" s="21"/>
      <c r="Q72" s="21"/>
      <c r="R72" s="21"/>
    </row>
    <row r="73" spans="1:18" x14ac:dyDescent="0.2">
      <c r="A73" s="16">
        <v>47</v>
      </c>
      <c r="B73" s="17" t="s">
        <v>77</v>
      </c>
      <c r="C73" s="13">
        <v>43245</v>
      </c>
      <c r="D73" s="14">
        <v>4472</v>
      </c>
      <c r="E73" s="14">
        <v>301773</v>
      </c>
      <c r="F73" s="14">
        <v>5140</v>
      </c>
      <c r="G73" s="15" t="s">
        <v>15</v>
      </c>
      <c r="H73" s="18"/>
      <c r="L73" s="19"/>
      <c r="N73" s="20"/>
      <c r="P73" s="21"/>
      <c r="Q73" s="21"/>
      <c r="R73" s="21"/>
    </row>
    <row r="74" spans="1:18" x14ac:dyDescent="0.2">
      <c r="A74" s="16"/>
      <c r="B74" s="17" t="s">
        <v>78</v>
      </c>
      <c r="C74" s="13">
        <v>43245</v>
      </c>
      <c r="D74" s="14">
        <v>1898</v>
      </c>
      <c r="E74" s="14">
        <v>141952</v>
      </c>
      <c r="F74" s="14">
        <v>2249</v>
      </c>
      <c r="G74" s="15" t="s">
        <v>15</v>
      </c>
      <c r="H74" s="18"/>
      <c r="L74" s="19"/>
      <c r="N74" s="20"/>
      <c r="P74" s="21"/>
      <c r="Q74" s="21"/>
      <c r="R74" s="21"/>
    </row>
    <row r="75" spans="1:18" x14ac:dyDescent="0.2">
      <c r="A75" s="16">
        <v>48</v>
      </c>
      <c r="B75" s="17" t="s">
        <v>79</v>
      </c>
      <c r="C75" s="13">
        <v>43253</v>
      </c>
      <c r="D75" s="14">
        <v>3244</v>
      </c>
      <c r="E75" s="14">
        <v>232276</v>
      </c>
      <c r="F75" s="14">
        <v>3666</v>
      </c>
      <c r="G75" s="15" t="s">
        <v>15</v>
      </c>
      <c r="H75" s="18"/>
      <c r="L75" s="19"/>
      <c r="N75" s="20"/>
      <c r="P75" s="21"/>
      <c r="Q75" s="21"/>
      <c r="R75" s="21"/>
    </row>
    <row r="76" spans="1:18" x14ac:dyDescent="0.2">
      <c r="A76" s="16">
        <v>49</v>
      </c>
      <c r="B76" s="17" t="s">
        <v>80</v>
      </c>
      <c r="C76" s="13">
        <v>43253</v>
      </c>
      <c r="D76" s="14">
        <v>63</v>
      </c>
      <c r="E76" s="14">
        <v>14007</v>
      </c>
      <c r="F76" s="14">
        <v>214</v>
      </c>
      <c r="G76" s="15" t="s">
        <v>15</v>
      </c>
      <c r="H76" s="18"/>
      <c r="L76" s="19"/>
      <c r="N76" s="20"/>
      <c r="P76" s="21"/>
      <c r="Q76" s="21"/>
      <c r="R76" s="21"/>
    </row>
    <row r="77" spans="1:18" x14ac:dyDescent="0.2">
      <c r="A77" s="16">
        <v>50</v>
      </c>
      <c r="B77" s="17" t="s">
        <v>81</v>
      </c>
      <c r="C77" s="13">
        <v>43260</v>
      </c>
      <c r="D77" s="14">
        <v>7825</v>
      </c>
      <c r="E77" s="14">
        <v>220592</v>
      </c>
      <c r="F77" s="14">
        <v>10863</v>
      </c>
      <c r="G77" s="15" t="s">
        <v>18</v>
      </c>
      <c r="H77" s="18"/>
      <c r="L77" s="19"/>
      <c r="N77" s="20"/>
      <c r="P77" s="21"/>
      <c r="Q77" s="21"/>
      <c r="R77" s="21"/>
    </row>
    <row r="78" spans="1:18" x14ac:dyDescent="0.2">
      <c r="A78" s="16">
        <v>51</v>
      </c>
      <c r="B78" s="17" t="s">
        <v>82</v>
      </c>
      <c r="C78" s="13">
        <v>43265</v>
      </c>
      <c r="D78" s="14">
        <v>4689</v>
      </c>
      <c r="E78" s="14">
        <v>308857</v>
      </c>
      <c r="F78" s="14">
        <v>4801</v>
      </c>
      <c r="G78" s="15" t="s">
        <v>15</v>
      </c>
      <c r="H78" s="18"/>
      <c r="L78" s="19"/>
      <c r="N78" s="20"/>
      <c r="P78" s="21"/>
      <c r="Q78" s="21"/>
      <c r="R78" s="21"/>
    </row>
    <row r="79" spans="1:18" x14ac:dyDescent="0.2">
      <c r="A79" s="16">
        <v>52</v>
      </c>
      <c r="B79" s="17" t="s">
        <v>83</v>
      </c>
      <c r="C79" s="13">
        <v>43272</v>
      </c>
      <c r="D79" s="14">
        <v>2520</v>
      </c>
      <c r="E79" s="14">
        <v>92768</v>
      </c>
      <c r="F79" s="14">
        <v>4886</v>
      </c>
      <c r="G79" s="15" t="s">
        <v>18</v>
      </c>
      <c r="H79" s="18"/>
      <c r="L79" s="19"/>
      <c r="N79" s="20"/>
      <c r="P79" s="21"/>
      <c r="Q79" s="21"/>
      <c r="R79" s="21"/>
    </row>
    <row r="80" spans="1:18" x14ac:dyDescent="0.2">
      <c r="A80" s="16">
        <v>53</v>
      </c>
      <c r="B80" s="17" t="s">
        <v>84</v>
      </c>
      <c r="C80" s="13">
        <v>43275</v>
      </c>
      <c r="D80" s="14">
        <v>2622</v>
      </c>
      <c r="E80" s="14">
        <v>130627</v>
      </c>
      <c r="F80" s="14">
        <v>4439</v>
      </c>
      <c r="G80" s="15" t="s">
        <v>18</v>
      </c>
      <c r="H80" s="18"/>
      <c r="L80" s="19"/>
      <c r="N80" s="20"/>
      <c r="P80" s="21"/>
      <c r="Q80" s="21"/>
      <c r="R80" s="21"/>
    </row>
    <row r="81" spans="1:18" x14ac:dyDescent="0.2">
      <c r="A81" s="16">
        <v>54</v>
      </c>
      <c r="B81" s="17" t="s">
        <v>85</v>
      </c>
      <c r="C81" s="13">
        <v>43285</v>
      </c>
      <c r="D81" s="14">
        <v>2065</v>
      </c>
      <c r="E81" s="14">
        <v>72279</v>
      </c>
      <c r="F81" s="14">
        <v>3168</v>
      </c>
      <c r="G81" s="15" t="s">
        <v>18</v>
      </c>
      <c r="H81" s="18"/>
      <c r="L81" s="19"/>
      <c r="N81" s="20"/>
      <c r="P81" s="21"/>
      <c r="Q81" s="21"/>
      <c r="R81" s="21"/>
    </row>
    <row r="82" spans="1:18" x14ac:dyDescent="0.2">
      <c r="A82" s="16">
        <v>55</v>
      </c>
      <c r="B82" s="17" t="s">
        <v>86</v>
      </c>
      <c r="C82" s="13">
        <v>43290</v>
      </c>
      <c r="D82" s="14">
        <v>1991</v>
      </c>
      <c r="E82" s="14">
        <v>131455</v>
      </c>
      <c r="F82" s="14">
        <v>4109</v>
      </c>
      <c r="G82" s="15" t="s">
        <v>18</v>
      </c>
      <c r="H82" s="18"/>
      <c r="L82" s="19"/>
      <c r="N82" s="20"/>
      <c r="P82" s="21"/>
      <c r="Q82" s="21"/>
      <c r="R82" s="21"/>
    </row>
    <row r="83" spans="1:18" x14ac:dyDescent="0.2">
      <c r="A83" s="16">
        <v>56</v>
      </c>
      <c r="B83" s="17" t="s">
        <v>87</v>
      </c>
      <c r="C83" s="13">
        <v>43305</v>
      </c>
      <c r="D83" s="14">
        <v>5378</v>
      </c>
      <c r="E83" s="14">
        <v>133574</v>
      </c>
      <c r="F83" s="14">
        <v>8661</v>
      </c>
      <c r="G83" s="15" t="s">
        <v>18</v>
      </c>
      <c r="H83" s="18"/>
      <c r="L83" s="19"/>
      <c r="N83" s="20"/>
      <c r="P83" s="21"/>
      <c r="Q83" s="21"/>
      <c r="R83" s="21"/>
    </row>
    <row r="84" spans="1:18" x14ac:dyDescent="0.2">
      <c r="A84" s="16">
        <v>57</v>
      </c>
      <c r="B84" s="17" t="s">
        <v>88</v>
      </c>
      <c r="C84" s="13">
        <v>43309</v>
      </c>
      <c r="D84" s="14">
        <v>2857</v>
      </c>
      <c r="E84" s="14">
        <v>92298</v>
      </c>
      <c r="F84" s="14">
        <v>4087</v>
      </c>
      <c r="G84" s="15" t="s">
        <v>18</v>
      </c>
      <c r="H84" s="18"/>
      <c r="L84" s="19"/>
      <c r="N84" s="20"/>
      <c r="P84" s="21"/>
      <c r="Q84" s="21"/>
      <c r="R84" s="21"/>
    </row>
    <row r="85" spans="1:18" x14ac:dyDescent="0.2">
      <c r="A85" s="16">
        <v>58</v>
      </c>
      <c r="B85" s="17" t="s">
        <v>89</v>
      </c>
      <c r="C85" s="13">
        <v>43322</v>
      </c>
      <c r="D85" s="14">
        <v>2351</v>
      </c>
      <c r="E85" s="14">
        <v>123210</v>
      </c>
      <c r="F85" s="14">
        <v>4767</v>
      </c>
      <c r="G85" s="15" t="s">
        <v>18</v>
      </c>
      <c r="H85" s="18"/>
      <c r="L85" s="19"/>
      <c r="N85" s="20"/>
      <c r="P85" s="21"/>
      <c r="Q85" s="21"/>
      <c r="R85" s="21"/>
    </row>
    <row r="86" spans="1:18" x14ac:dyDescent="0.2">
      <c r="A86" s="16">
        <v>59</v>
      </c>
      <c r="B86" s="17" t="s">
        <v>90</v>
      </c>
      <c r="C86" s="13">
        <v>43336</v>
      </c>
      <c r="D86" s="14">
        <v>3828</v>
      </c>
      <c r="E86" s="14">
        <v>126371</v>
      </c>
      <c r="F86" s="14">
        <v>6431</v>
      </c>
      <c r="G86" s="15" t="s">
        <v>18</v>
      </c>
      <c r="H86" s="18"/>
      <c r="L86" s="19"/>
      <c r="N86" s="20"/>
      <c r="P86" s="21"/>
      <c r="Q86" s="21"/>
      <c r="R86" s="21"/>
    </row>
    <row r="87" spans="1:18" x14ac:dyDescent="0.2">
      <c r="A87" s="16">
        <v>60</v>
      </c>
      <c r="B87" s="17" t="s">
        <v>91</v>
      </c>
      <c r="C87" s="13">
        <v>43345</v>
      </c>
      <c r="D87" s="14">
        <v>1736</v>
      </c>
      <c r="E87" s="14">
        <v>64961</v>
      </c>
      <c r="F87" s="14">
        <v>3146</v>
      </c>
      <c r="G87" s="15" t="s">
        <v>18</v>
      </c>
      <c r="H87" s="18"/>
      <c r="L87" s="19"/>
      <c r="N87" s="20"/>
      <c r="P87" s="21"/>
      <c r="Q87" s="21"/>
      <c r="R87" s="21"/>
    </row>
    <row r="88" spans="1:18" x14ac:dyDescent="0.2">
      <c r="A88" s="16">
        <v>61</v>
      </c>
      <c r="B88" s="17" t="s">
        <v>92</v>
      </c>
      <c r="C88" s="13">
        <v>43350</v>
      </c>
      <c r="D88" s="14">
        <v>1385</v>
      </c>
      <c r="E88" s="14">
        <v>65107</v>
      </c>
      <c r="F88" s="14">
        <v>2639</v>
      </c>
      <c r="G88" s="15" t="s">
        <v>18</v>
      </c>
      <c r="H88" s="18"/>
      <c r="L88" s="19"/>
      <c r="N88" s="20"/>
      <c r="P88" s="21"/>
      <c r="Q88" s="21"/>
      <c r="R88" s="21"/>
    </row>
    <row r="89" spans="1:18" x14ac:dyDescent="0.2">
      <c r="A89" s="16">
        <v>62</v>
      </c>
      <c r="B89" s="17" t="s">
        <v>93</v>
      </c>
      <c r="C89" s="13">
        <v>43362</v>
      </c>
      <c r="D89" s="14">
        <v>1872</v>
      </c>
      <c r="E89" s="14">
        <v>19562</v>
      </c>
      <c r="F89" s="14">
        <v>3094</v>
      </c>
      <c r="G89" s="15" t="s">
        <v>18</v>
      </c>
      <c r="H89" s="18"/>
      <c r="L89" s="19"/>
      <c r="N89" s="20"/>
      <c r="P89" s="21"/>
      <c r="Q89" s="21"/>
      <c r="R89" s="21"/>
    </row>
    <row r="90" spans="1:18" x14ac:dyDescent="0.2">
      <c r="A90" s="16">
        <v>63</v>
      </c>
      <c r="B90" s="17" t="s">
        <v>94</v>
      </c>
      <c r="C90" s="13">
        <v>43364</v>
      </c>
      <c r="D90" s="14">
        <v>2543</v>
      </c>
      <c r="E90" s="14">
        <v>93816</v>
      </c>
      <c r="F90" s="14">
        <v>3795</v>
      </c>
      <c r="G90" s="15" t="s">
        <v>18</v>
      </c>
      <c r="H90" s="18"/>
      <c r="L90" s="19"/>
      <c r="N90" s="20"/>
      <c r="P90" s="21"/>
      <c r="Q90" s="21"/>
      <c r="R90" s="21"/>
    </row>
    <row r="91" spans="1:18" x14ac:dyDescent="0.2">
      <c r="A91" s="16">
        <v>64</v>
      </c>
      <c r="B91" s="17" t="s">
        <v>95</v>
      </c>
      <c r="C91" s="13">
        <v>43382</v>
      </c>
      <c r="D91" s="14">
        <v>3786</v>
      </c>
      <c r="E91" s="14">
        <v>134908</v>
      </c>
      <c r="F91" s="14">
        <v>7145</v>
      </c>
      <c r="G91" s="15" t="s">
        <v>18</v>
      </c>
      <c r="H91" s="18"/>
      <c r="L91" s="19"/>
      <c r="N91" s="20"/>
      <c r="P91" s="21"/>
      <c r="Q91" s="21"/>
      <c r="R91" s="21"/>
    </row>
    <row r="92" spans="1:18" x14ac:dyDescent="0.2">
      <c r="A92" s="16">
        <v>65</v>
      </c>
      <c r="B92" s="17" t="s">
        <v>96</v>
      </c>
      <c r="C92" s="13">
        <v>43388</v>
      </c>
      <c r="D92" s="14">
        <v>993</v>
      </c>
      <c r="E92" s="14">
        <v>33775</v>
      </c>
      <c r="F92" s="14">
        <v>1617</v>
      </c>
      <c r="G92" s="15" t="s">
        <v>18</v>
      </c>
      <c r="H92" s="18"/>
      <c r="L92" s="19"/>
      <c r="N92" s="20"/>
      <c r="P92" s="21"/>
      <c r="Q92" s="21"/>
      <c r="R92" s="21"/>
    </row>
    <row r="93" spans="1:18" x14ac:dyDescent="0.2">
      <c r="A93" s="16">
        <v>66</v>
      </c>
      <c r="B93" s="17" t="s">
        <v>97</v>
      </c>
      <c r="C93" s="13">
        <v>43391</v>
      </c>
      <c r="D93" s="14">
        <v>812</v>
      </c>
      <c r="E93" s="14">
        <v>44633</v>
      </c>
      <c r="F93" s="14">
        <v>1436</v>
      </c>
      <c r="G93" s="15" t="s">
        <v>18</v>
      </c>
      <c r="H93" s="18"/>
      <c r="L93" s="19"/>
      <c r="N93" s="20"/>
      <c r="P93" s="21"/>
      <c r="Q93" s="21"/>
      <c r="R93" s="21"/>
    </row>
    <row r="94" spans="1:18" x14ac:dyDescent="0.2">
      <c r="A94" s="16">
        <v>67</v>
      </c>
      <c r="B94" s="17" t="s">
        <v>98</v>
      </c>
      <c r="C94" s="13">
        <v>43403</v>
      </c>
      <c r="D94" s="14">
        <v>2125</v>
      </c>
      <c r="E94" s="14">
        <v>95517</v>
      </c>
      <c r="F94" s="14">
        <v>3452</v>
      </c>
      <c r="G94" s="15" t="s">
        <v>18</v>
      </c>
      <c r="H94" s="18"/>
      <c r="L94" s="19"/>
      <c r="N94" s="20"/>
      <c r="P94" s="21"/>
      <c r="Q94" s="21"/>
      <c r="R94" s="21"/>
    </row>
    <row r="95" spans="1:18" x14ac:dyDescent="0.2">
      <c r="A95" s="16">
        <v>68</v>
      </c>
      <c r="B95" s="17" t="s">
        <v>99</v>
      </c>
      <c r="C95" s="13">
        <v>43404</v>
      </c>
      <c r="D95" s="14">
        <v>3088</v>
      </c>
      <c r="E95" s="14">
        <v>110549</v>
      </c>
      <c r="F95" s="14">
        <v>5029</v>
      </c>
      <c r="G95" s="15" t="s">
        <v>18</v>
      </c>
      <c r="H95" s="18"/>
      <c r="L95" s="19"/>
      <c r="N95" s="20"/>
      <c r="P95" s="21"/>
      <c r="Q95" s="21"/>
      <c r="R95" s="21"/>
    </row>
    <row r="96" spans="1:18" x14ac:dyDescent="0.2">
      <c r="A96" s="16">
        <v>69</v>
      </c>
      <c r="B96" s="17" t="s">
        <v>326</v>
      </c>
      <c r="C96" s="13">
        <v>43419</v>
      </c>
      <c r="D96" s="14">
        <v>4525</v>
      </c>
      <c r="E96" s="14">
        <v>184079</v>
      </c>
      <c r="F96" s="14">
        <v>6707</v>
      </c>
      <c r="G96" s="15" t="s">
        <v>18</v>
      </c>
      <c r="H96" s="18"/>
      <c r="L96" s="19"/>
      <c r="N96" s="20"/>
      <c r="P96" s="21"/>
      <c r="Q96" s="21"/>
      <c r="R96" s="21"/>
    </row>
    <row r="97" spans="1:18" x14ac:dyDescent="0.2">
      <c r="A97" s="16">
        <v>70</v>
      </c>
      <c r="B97" s="17" t="s">
        <v>327</v>
      </c>
      <c r="C97" s="13">
        <v>43429</v>
      </c>
      <c r="D97" s="14">
        <v>1240</v>
      </c>
      <c r="E97" s="14">
        <v>60508</v>
      </c>
      <c r="F97" s="14">
        <v>2666</v>
      </c>
      <c r="G97" s="15" t="s">
        <v>18</v>
      </c>
      <c r="H97" s="18"/>
      <c r="L97" s="19"/>
      <c r="N97" s="20"/>
      <c r="P97" s="21"/>
      <c r="Q97" s="21"/>
      <c r="R97" s="21"/>
    </row>
    <row r="98" spans="1:18" x14ac:dyDescent="0.2">
      <c r="A98" s="16">
        <v>71</v>
      </c>
      <c r="B98" s="17" t="s">
        <v>328</v>
      </c>
      <c r="C98" s="13">
        <v>43433</v>
      </c>
      <c r="D98" s="14">
        <v>3789</v>
      </c>
      <c r="E98" s="14">
        <v>165824</v>
      </c>
      <c r="F98" s="14">
        <v>5711</v>
      </c>
      <c r="G98" s="15" t="s">
        <v>18</v>
      </c>
      <c r="H98" s="18"/>
      <c r="L98" s="19"/>
      <c r="N98" s="20"/>
      <c r="P98" s="21"/>
      <c r="Q98" s="21"/>
      <c r="R98" s="21"/>
    </row>
    <row r="99" spans="1:18" x14ac:dyDescent="0.2">
      <c r="A99" s="16">
        <v>72</v>
      </c>
      <c r="B99" s="17" t="s">
        <v>330</v>
      </c>
      <c r="C99" s="13">
        <v>43443</v>
      </c>
      <c r="D99" s="14">
        <v>2435</v>
      </c>
      <c r="E99" s="14">
        <v>104000</v>
      </c>
      <c r="F99" s="14">
        <v>3479</v>
      </c>
      <c r="G99" s="15" t="s">
        <v>18</v>
      </c>
      <c r="H99" s="18"/>
      <c r="L99" s="19"/>
      <c r="N99" s="20"/>
      <c r="P99" s="21"/>
      <c r="Q99" s="21"/>
      <c r="R99" s="21"/>
    </row>
    <row r="100" spans="1:18" x14ac:dyDescent="0.2">
      <c r="A100" s="16">
        <v>73</v>
      </c>
      <c r="B100" s="17" t="s">
        <v>331</v>
      </c>
      <c r="C100" s="13">
        <v>43449</v>
      </c>
      <c r="D100" s="14">
        <v>3059</v>
      </c>
      <c r="E100" s="14">
        <v>104838</v>
      </c>
      <c r="F100" s="14">
        <v>4605</v>
      </c>
      <c r="G100" s="15" t="s">
        <v>18</v>
      </c>
      <c r="H100" s="18"/>
      <c r="L100" s="19"/>
      <c r="N100" s="20"/>
      <c r="P100" s="21"/>
      <c r="Q100" s="21"/>
      <c r="R100" s="21"/>
    </row>
    <row r="101" spans="1:18" x14ac:dyDescent="0.2">
      <c r="A101" s="16">
        <v>74</v>
      </c>
      <c r="B101" s="17" t="s">
        <v>332</v>
      </c>
      <c r="C101" s="13">
        <v>43454</v>
      </c>
      <c r="D101" s="14">
        <v>2327</v>
      </c>
      <c r="E101" s="14">
        <v>90131</v>
      </c>
      <c r="F101" s="14">
        <v>3469</v>
      </c>
      <c r="G101" s="15" t="s">
        <v>18</v>
      </c>
      <c r="H101" s="18"/>
      <c r="L101" s="19"/>
      <c r="N101" s="20"/>
      <c r="P101" s="21"/>
      <c r="Q101" s="21"/>
      <c r="R101" s="21"/>
    </row>
    <row r="102" spans="1:18" x14ac:dyDescent="0.2">
      <c r="A102" s="16">
        <v>75</v>
      </c>
      <c r="B102" s="17" t="s">
        <v>333</v>
      </c>
      <c r="C102" s="13">
        <v>43462</v>
      </c>
      <c r="D102" s="14">
        <v>480</v>
      </c>
      <c r="E102" s="14">
        <v>480</v>
      </c>
      <c r="F102" s="14">
        <v>612</v>
      </c>
      <c r="G102" s="15" t="s">
        <v>18</v>
      </c>
      <c r="H102" s="18"/>
      <c r="L102" s="19"/>
      <c r="N102" s="20"/>
      <c r="P102" s="21"/>
      <c r="Q102" s="21"/>
      <c r="R102" s="21"/>
    </row>
    <row r="103" spans="1:18" x14ac:dyDescent="0.2">
      <c r="A103" s="16">
        <v>76</v>
      </c>
      <c r="B103" s="17" t="s">
        <v>334</v>
      </c>
      <c r="C103" s="13">
        <v>43463</v>
      </c>
      <c r="D103" s="14">
        <v>3064</v>
      </c>
      <c r="E103" s="14">
        <v>85097</v>
      </c>
      <c r="F103" s="14">
        <v>5094</v>
      </c>
      <c r="G103" s="15" t="s">
        <v>18</v>
      </c>
      <c r="H103" s="18"/>
      <c r="L103" s="19"/>
      <c r="N103" s="20"/>
      <c r="P103" s="21"/>
      <c r="Q103" s="21"/>
      <c r="R103" s="21"/>
    </row>
    <row r="104" spans="1:18" x14ac:dyDescent="0.2">
      <c r="A104" s="22"/>
      <c r="B104" s="23"/>
      <c r="C104" s="24" t="s">
        <v>100</v>
      </c>
      <c r="D104" s="23">
        <f>SUM(D12:D103)</f>
        <v>296531</v>
      </c>
      <c r="E104" s="23">
        <f>SUM(E12:E103)</f>
        <v>17041076</v>
      </c>
      <c r="F104" s="24">
        <f>SUM(F12:F103)</f>
        <v>409092</v>
      </c>
      <c r="G104" s="24"/>
      <c r="H104" s="25"/>
      <c r="P104" s="26"/>
      <c r="Q104" s="26"/>
      <c r="R104" s="26"/>
    </row>
  </sheetData>
  <pageMargins left="1.4569444444444399" right="0.31527777777777799" top="0.31527777777777799" bottom="0.43333333333333302" header="0.51180555555555496" footer="0"/>
  <pageSetup paperSize="9" firstPageNumber="0" orientation="portrait" horizontalDpi="300" verticalDpi="300" r:id="rId1"/>
  <headerFooter>
    <oddFooter>&amp;CForm.1100 - 31/03/08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9:AMK88"/>
  <sheetViews>
    <sheetView showGridLines="0" zoomScaleNormal="100" workbookViewId="0">
      <selection activeCell="E1" sqref="E1"/>
    </sheetView>
  </sheetViews>
  <sheetFormatPr baseColWidth="10" defaultColWidth="9.140625" defaultRowHeight="12.75" x14ac:dyDescent="0.2"/>
  <cols>
    <col min="1" max="1" width="25.85546875" style="1" customWidth="1"/>
    <col min="2" max="2" width="12" style="1" customWidth="1"/>
    <col min="3" max="3" width="12.7109375" style="1" customWidth="1"/>
    <col min="4" max="17" width="11.42578125" style="1" customWidth="1"/>
    <col min="18" max="18" width="12.85546875" style="1" customWidth="1"/>
    <col min="19" max="1025" width="11.42578125" style="1" customWidth="1"/>
  </cols>
  <sheetData>
    <row r="9" spans="1:19" x14ac:dyDescent="0.2">
      <c r="A9" s="3" t="s">
        <v>101</v>
      </c>
      <c r="B9" s="4"/>
      <c r="C9" s="4"/>
      <c r="D9" s="4"/>
      <c r="E9" s="5" t="str">
        <f>Principal!C11</f>
        <v>Datos al 31/12/2018</v>
      </c>
    </row>
    <row r="10" spans="1:19" x14ac:dyDescent="0.2">
      <c r="A10" s="4"/>
      <c r="B10" s="4"/>
      <c r="C10" s="4"/>
      <c r="D10" s="4"/>
      <c r="E10" s="4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x14ac:dyDescent="0.2">
      <c r="A11" s="8" t="s">
        <v>102</v>
      </c>
      <c r="B11" s="7" t="s">
        <v>10</v>
      </c>
      <c r="C11" s="7" t="s">
        <v>11</v>
      </c>
      <c r="D11" s="7" t="s">
        <v>12</v>
      </c>
      <c r="E11" s="9" t="s">
        <v>103</v>
      </c>
      <c r="H11" s="27"/>
      <c r="I11" s="28"/>
      <c r="J11" s="28"/>
      <c r="K11" s="28"/>
      <c r="L11" s="6"/>
      <c r="M11" s="27"/>
      <c r="N11" s="28"/>
      <c r="O11" s="28"/>
      <c r="P11" s="28"/>
      <c r="Q11" s="6"/>
      <c r="R11" s="6"/>
      <c r="S11" s="6"/>
    </row>
    <row r="12" spans="1:19" x14ac:dyDescent="0.2">
      <c r="A12" s="29" t="s">
        <v>176</v>
      </c>
      <c r="B12" s="30">
        <v>59431</v>
      </c>
      <c r="C12" s="31">
        <v>844699</v>
      </c>
      <c r="D12" s="31">
        <v>76831</v>
      </c>
      <c r="E12" s="32">
        <f>+D12/$D$88</f>
        <v>0.18780815120278274</v>
      </c>
      <c r="H12" s="27"/>
      <c r="I12" s="28"/>
      <c r="J12" s="28"/>
      <c r="K12" s="28"/>
      <c r="L12" s="6"/>
      <c r="M12" s="27"/>
      <c r="N12" s="28"/>
      <c r="O12" s="28"/>
      <c r="P12" s="28"/>
      <c r="Q12" s="6"/>
      <c r="R12" s="6"/>
      <c r="S12" s="6"/>
    </row>
    <row r="13" spans="1:19" x14ac:dyDescent="0.2">
      <c r="A13" s="29" t="s">
        <v>129</v>
      </c>
      <c r="B13" s="30">
        <v>49573</v>
      </c>
      <c r="C13" s="31">
        <v>2627166</v>
      </c>
      <c r="D13" s="31">
        <v>73013</v>
      </c>
      <c r="E13" s="32">
        <f>+D13/$D$88</f>
        <v>0.17847531001508216</v>
      </c>
      <c r="H13" s="27"/>
      <c r="I13" s="28"/>
      <c r="J13" s="28"/>
      <c r="K13" s="28"/>
      <c r="L13" s="6"/>
      <c r="M13" s="27"/>
      <c r="N13" s="28"/>
      <c r="O13" s="28"/>
      <c r="P13" s="28"/>
      <c r="Q13" s="6"/>
      <c r="R13" s="6"/>
      <c r="S13" s="6"/>
    </row>
    <row r="14" spans="1:19" x14ac:dyDescent="0.2">
      <c r="A14" s="29" t="s">
        <v>163</v>
      </c>
      <c r="B14" s="30">
        <v>38301</v>
      </c>
      <c r="C14" s="31">
        <v>2745706</v>
      </c>
      <c r="D14" s="31">
        <v>48320</v>
      </c>
      <c r="E14" s="32">
        <f>+D14/$D$88</f>
        <v>0.11811495185691273</v>
      </c>
      <c r="H14" s="27"/>
      <c r="I14" s="28"/>
      <c r="J14" s="28"/>
      <c r="K14" s="28"/>
      <c r="L14" s="6"/>
      <c r="M14" s="27"/>
      <c r="N14" s="28"/>
      <c r="O14" s="28"/>
      <c r="P14" s="28"/>
      <c r="Q14" s="6"/>
      <c r="R14" s="6"/>
      <c r="S14" s="6"/>
    </row>
    <row r="15" spans="1:19" x14ac:dyDescent="0.2">
      <c r="A15" s="29" t="s">
        <v>162</v>
      </c>
      <c r="B15" s="30">
        <v>34133</v>
      </c>
      <c r="C15" s="31">
        <v>2711477</v>
      </c>
      <c r="D15" s="31">
        <v>40286</v>
      </c>
      <c r="E15" s="32">
        <f>+D15/$D$88</f>
        <v>9.8476385565140448E-2</v>
      </c>
      <c r="H15" s="27"/>
      <c r="I15" s="28"/>
      <c r="J15" s="28"/>
      <c r="K15" s="28"/>
      <c r="L15" s="6"/>
      <c r="M15" s="27"/>
      <c r="N15" s="28"/>
      <c r="O15" s="28"/>
      <c r="P15" s="28"/>
      <c r="Q15" s="6"/>
      <c r="R15" s="6"/>
      <c r="S15" s="6"/>
    </row>
    <row r="16" spans="1:19" x14ac:dyDescent="0.2">
      <c r="A16" s="29" t="s">
        <v>158</v>
      </c>
      <c r="B16" s="30">
        <v>15181</v>
      </c>
      <c r="C16" s="31">
        <v>1192436</v>
      </c>
      <c r="D16" s="31">
        <v>17751</v>
      </c>
      <c r="E16" s="32">
        <f>+D16/$D$88</f>
        <v>4.3391111556540934E-2</v>
      </c>
      <c r="H16" s="27"/>
      <c r="I16" s="28"/>
      <c r="J16" s="28"/>
      <c r="K16" s="28"/>
      <c r="L16" s="6"/>
      <c r="M16" s="27"/>
      <c r="N16" s="28"/>
      <c r="O16" s="28"/>
      <c r="P16" s="28"/>
      <c r="Q16" s="6"/>
      <c r="R16" s="6"/>
      <c r="S16" s="6"/>
    </row>
    <row r="17" spans="1:19" x14ac:dyDescent="0.2">
      <c r="A17" s="29" t="s">
        <v>108</v>
      </c>
      <c r="B17" s="30">
        <v>9550</v>
      </c>
      <c r="C17" s="31">
        <v>15836</v>
      </c>
      <c r="D17" s="31">
        <v>12359</v>
      </c>
      <c r="E17" s="32">
        <f>+D17/$D$88</f>
        <v>3.0210734478468223E-2</v>
      </c>
      <c r="H17" s="27"/>
      <c r="I17" s="28"/>
      <c r="J17" s="28"/>
      <c r="K17" s="28"/>
      <c r="L17" s="6"/>
      <c r="M17" s="27"/>
      <c r="N17" s="28"/>
      <c r="O17" s="28"/>
      <c r="P17" s="28"/>
      <c r="Q17" s="6"/>
      <c r="R17" s="6"/>
      <c r="S17" s="6"/>
    </row>
    <row r="18" spans="1:19" x14ac:dyDescent="0.2">
      <c r="A18" s="29" t="s">
        <v>169</v>
      </c>
      <c r="B18" s="30">
        <v>9790</v>
      </c>
      <c r="C18" s="31">
        <v>716554</v>
      </c>
      <c r="D18" s="31">
        <v>11837</v>
      </c>
      <c r="E18" s="32">
        <f>+D18/$D$88</f>
        <v>2.8934741000212667E-2</v>
      </c>
      <c r="H18" s="27"/>
      <c r="I18" s="28"/>
      <c r="J18" s="28"/>
      <c r="K18" s="28"/>
      <c r="L18" s="6"/>
      <c r="M18" s="27"/>
      <c r="N18" s="28"/>
      <c r="O18" s="28"/>
      <c r="P18" s="28"/>
      <c r="Q18" s="6"/>
      <c r="R18" s="6"/>
      <c r="S18" s="6"/>
    </row>
    <row r="19" spans="1:19" x14ac:dyDescent="0.2">
      <c r="A19" s="29" t="s">
        <v>130</v>
      </c>
      <c r="B19" s="30">
        <v>9295</v>
      </c>
      <c r="C19" s="31">
        <v>718948</v>
      </c>
      <c r="D19" s="31">
        <v>11052</v>
      </c>
      <c r="E19" s="32">
        <f>+D19/$D$88</f>
        <v>2.7015861918927971E-2</v>
      </c>
      <c r="H19" s="27"/>
      <c r="I19" s="28"/>
      <c r="J19" s="28"/>
      <c r="K19" s="28"/>
      <c r="L19" s="6"/>
      <c r="M19" s="27"/>
      <c r="N19" s="28"/>
      <c r="O19" s="28"/>
      <c r="P19" s="28"/>
      <c r="Q19" s="6"/>
      <c r="R19" s="6"/>
      <c r="S19" s="6"/>
    </row>
    <row r="20" spans="1:19" x14ac:dyDescent="0.2">
      <c r="A20" s="29" t="s">
        <v>156</v>
      </c>
      <c r="B20" s="30">
        <v>0</v>
      </c>
      <c r="C20" s="31">
        <v>362334</v>
      </c>
      <c r="D20" s="31">
        <v>11002</v>
      </c>
      <c r="E20" s="32">
        <f>+D20/$D$88</f>
        <v>2.6893640321393911E-2</v>
      </c>
      <c r="H20" s="27"/>
      <c r="I20" s="28"/>
      <c r="J20" s="28"/>
      <c r="K20" s="28"/>
      <c r="L20" s="6"/>
      <c r="M20" s="27"/>
      <c r="N20" s="28"/>
      <c r="O20" s="28"/>
      <c r="P20" s="28"/>
      <c r="Q20" s="6"/>
      <c r="R20" s="6"/>
      <c r="S20" s="6"/>
    </row>
    <row r="21" spans="1:19" x14ac:dyDescent="0.2">
      <c r="A21" s="29" t="s">
        <v>172</v>
      </c>
      <c r="B21" s="30">
        <v>9059</v>
      </c>
      <c r="C21" s="31">
        <v>639747</v>
      </c>
      <c r="D21" s="31">
        <v>10792</v>
      </c>
      <c r="E21" s="32">
        <f>+D21/$D$88</f>
        <v>2.6380309611750873E-2</v>
      </c>
      <c r="H21" s="27"/>
      <c r="I21" s="28"/>
      <c r="J21" s="28"/>
      <c r="K21" s="28"/>
      <c r="L21" s="6"/>
      <c r="M21" s="27"/>
      <c r="N21" s="28"/>
      <c r="O21" s="28"/>
      <c r="P21" s="28"/>
      <c r="Q21" s="6"/>
      <c r="R21" s="6"/>
      <c r="S21" s="6"/>
    </row>
    <row r="22" spans="1:19" x14ac:dyDescent="0.2">
      <c r="A22" s="29" t="s">
        <v>123</v>
      </c>
      <c r="B22" s="30">
        <v>7720</v>
      </c>
      <c r="C22" s="31">
        <v>685253</v>
      </c>
      <c r="D22" s="31">
        <v>9957</v>
      </c>
      <c r="E22" s="32">
        <f>+D22/$D$88</f>
        <v>2.4339208932932122E-2</v>
      </c>
      <c r="H22" s="27"/>
      <c r="I22" s="28"/>
      <c r="J22" s="28"/>
      <c r="K22" s="28"/>
      <c r="L22" s="6"/>
      <c r="M22" s="27"/>
      <c r="N22" s="28"/>
      <c r="O22" s="28"/>
      <c r="P22" s="28"/>
      <c r="Q22" s="6"/>
      <c r="R22" s="6"/>
      <c r="S22" s="6"/>
    </row>
    <row r="23" spans="1:19" x14ac:dyDescent="0.2">
      <c r="A23" s="29" t="s">
        <v>148</v>
      </c>
      <c r="B23" s="30">
        <v>7625</v>
      </c>
      <c r="C23" s="31">
        <v>540690</v>
      </c>
      <c r="D23" s="31">
        <v>8426</v>
      </c>
      <c r="E23" s="32">
        <f>+D23/$D$88</f>
        <v>2.0596783616439292E-2</v>
      </c>
      <c r="H23" s="27"/>
      <c r="I23" s="28"/>
      <c r="J23" s="28"/>
      <c r="K23" s="28"/>
      <c r="L23" s="6"/>
      <c r="M23" s="27"/>
      <c r="N23" s="28"/>
      <c r="O23" s="28"/>
      <c r="P23" s="28"/>
      <c r="Q23" s="6"/>
      <c r="R23" s="6"/>
      <c r="S23" s="6"/>
    </row>
    <row r="24" spans="1:19" x14ac:dyDescent="0.2">
      <c r="A24" s="29" t="s">
        <v>112</v>
      </c>
      <c r="B24" s="30">
        <v>5309</v>
      </c>
      <c r="C24" s="31">
        <v>362165</v>
      </c>
      <c r="D24" s="31">
        <v>6733</v>
      </c>
      <c r="E24" s="32">
        <f>+D24/$D$88</f>
        <v>1.6458360323936123E-2</v>
      </c>
      <c r="H24" s="27"/>
      <c r="I24" s="28"/>
      <c r="J24" s="28"/>
      <c r="K24" s="28"/>
      <c r="L24" s="6"/>
      <c r="M24" s="27"/>
      <c r="N24" s="28"/>
      <c r="O24" s="28"/>
      <c r="P24" s="28"/>
      <c r="Q24" s="6"/>
      <c r="R24" s="6"/>
      <c r="S24" s="6"/>
    </row>
    <row r="25" spans="1:19" x14ac:dyDescent="0.2">
      <c r="A25" s="29" t="s">
        <v>134</v>
      </c>
      <c r="B25" s="30">
        <v>5067</v>
      </c>
      <c r="C25" s="31">
        <v>320184</v>
      </c>
      <c r="D25" s="31">
        <v>5806</v>
      </c>
      <c r="E25" s="32">
        <f>+D25/$D$88</f>
        <v>1.4192371905654705E-2</v>
      </c>
      <c r="H25" s="27"/>
      <c r="I25" s="28"/>
      <c r="J25" s="28"/>
      <c r="K25" s="28"/>
      <c r="L25" s="6"/>
      <c r="M25" s="27"/>
      <c r="N25" s="28"/>
      <c r="O25" s="28"/>
      <c r="P25" s="28"/>
      <c r="Q25" s="6"/>
      <c r="R25" s="6"/>
      <c r="S25" s="6"/>
    </row>
    <row r="26" spans="1:19" x14ac:dyDescent="0.2">
      <c r="A26" s="29" t="s">
        <v>132</v>
      </c>
      <c r="B26" s="30">
        <v>4451</v>
      </c>
      <c r="C26" s="31">
        <v>362743</v>
      </c>
      <c r="D26" s="31">
        <v>5085</v>
      </c>
      <c r="E26" s="32">
        <f>+D26/$D$88</f>
        <v>1.2429936469213601E-2</v>
      </c>
      <c r="H26" s="27"/>
      <c r="I26" s="28"/>
      <c r="J26" s="28"/>
      <c r="K26" s="28"/>
      <c r="L26" s="6"/>
      <c r="M26" s="27"/>
      <c r="N26" s="28"/>
      <c r="O26" s="28"/>
      <c r="P26" s="28"/>
      <c r="Q26" s="6"/>
      <c r="R26" s="6"/>
      <c r="S26" s="6"/>
    </row>
    <row r="27" spans="1:19" x14ac:dyDescent="0.2">
      <c r="A27" s="29" t="s">
        <v>107</v>
      </c>
      <c r="B27" s="30">
        <v>0</v>
      </c>
      <c r="C27" s="31">
        <v>178</v>
      </c>
      <c r="D27" s="31">
        <v>4220</v>
      </c>
      <c r="E27" s="32">
        <f>+D27/$D$88</f>
        <v>1.0315502831874416E-2</v>
      </c>
      <c r="H27" s="27"/>
      <c r="I27" s="28"/>
      <c r="J27" s="28"/>
      <c r="K27" s="28"/>
      <c r="L27" s="6"/>
      <c r="M27" s="27"/>
      <c r="N27" s="28"/>
      <c r="O27" s="28"/>
      <c r="P27" s="28"/>
      <c r="Q27" s="6"/>
      <c r="R27" s="6"/>
      <c r="S27" s="6"/>
    </row>
    <row r="28" spans="1:19" x14ac:dyDescent="0.2">
      <c r="A28" s="29" t="s">
        <v>157</v>
      </c>
      <c r="B28" s="30">
        <v>3033</v>
      </c>
      <c r="C28" s="31">
        <v>207014</v>
      </c>
      <c r="D28" s="31">
        <v>3887</v>
      </c>
      <c r="E28" s="32">
        <f>+D28/$D$88</f>
        <v>9.5015069922975946E-3</v>
      </c>
      <c r="H28" s="27"/>
      <c r="I28" s="28"/>
      <c r="J28" s="28"/>
      <c r="K28" s="28"/>
      <c r="L28" s="6"/>
      <c r="M28" s="27"/>
      <c r="N28" s="28"/>
      <c r="O28" s="28"/>
      <c r="P28" s="28"/>
      <c r="Q28" s="6"/>
      <c r="R28" s="6"/>
      <c r="S28" s="6"/>
    </row>
    <row r="29" spans="1:19" x14ac:dyDescent="0.2">
      <c r="A29" s="29" t="s">
        <v>138</v>
      </c>
      <c r="B29" s="30">
        <v>3214</v>
      </c>
      <c r="C29" s="31">
        <v>202179</v>
      </c>
      <c r="D29" s="31">
        <v>3847</v>
      </c>
      <c r="E29" s="32">
        <f>+D29/$D$88</f>
        <v>9.403729714270349E-3</v>
      </c>
      <c r="H29" s="27"/>
      <c r="I29" s="28"/>
      <c r="J29" s="28"/>
      <c r="K29" s="28"/>
      <c r="L29" s="6"/>
      <c r="M29" s="27"/>
      <c r="N29" s="28"/>
      <c r="O29" s="28"/>
      <c r="P29" s="28"/>
      <c r="Q29" s="6"/>
      <c r="R29" s="6"/>
      <c r="S29" s="6"/>
    </row>
    <row r="30" spans="1:19" x14ac:dyDescent="0.2">
      <c r="A30" s="29" t="s">
        <v>173</v>
      </c>
      <c r="B30" s="30">
        <v>3413</v>
      </c>
      <c r="C30" s="31">
        <v>245928</v>
      </c>
      <c r="D30" s="31">
        <v>3806</v>
      </c>
      <c r="E30" s="32">
        <f>+D30/$D$88</f>
        <v>9.3035080042924226E-3</v>
      </c>
      <c r="H30" s="27"/>
      <c r="I30" s="28"/>
      <c r="J30" s="28"/>
      <c r="K30" s="28"/>
      <c r="L30" s="6"/>
      <c r="M30" s="27"/>
      <c r="N30" s="28"/>
      <c r="O30" s="28"/>
      <c r="P30" s="28"/>
      <c r="Q30" s="6"/>
      <c r="R30" s="6"/>
      <c r="S30" s="6"/>
    </row>
    <row r="31" spans="1:19" x14ac:dyDescent="0.2">
      <c r="A31" s="29" t="s">
        <v>131</v>
      </c>
      <c r="B31" s="30">
        <v>0</v>
      </c>
      <c r="C31" s="31">
        <v>155</v>
      </c>
      <c r="D31" s="31">
        <v>3753</v>
      </c>
      <c r="E31" s="32">
        <f>+D31/$D$88</f>
        <v>9.1739531109063226E-3</v>
      </c>
      <c r="H31" s="27"/>
      <c r="I31" s="28"/>
      <c r="J31" s="28"/>
      <c r="K31" s="28"/>
      <c r="L31" s="6"/>
      <c r="M31" s="27"/>
      <c r="N31" s="28"/>
      <c r="O31" s="28"/>
      <c r="P31" s="28"/>
      <c r="Q31" s="6"/>
      <c r="R31" s="6"/>
      <c r="S31" s="6"/>
    </row>
    <row r="32" spans="1:19" x14ac:dyDescent="0.2">
      <c r="A32" s="29" t="s">
        <v>147</v>
      </c>
      <c r="B32" s="30">
        <v>2582</v>
      </c>
      <c r="C32" s="31">
        <v>10514</v>
      </c>
      <c r="D32" s="31">
        <v>3735</v>
      </c>
      <c r="E32" s="32">
        <f>+D32/$D$88</f>
        <v>9.1299533357940606E-3</v>
      </c>
      <c r="H32" s="27"/>
      <c r="I32" s="28"/>
      <c r="J32" s="28"/>
      <c r="K32" s="28"/>
      <c r="L32" s="6"/>
      <c r="M32" s="27"/>
      <c r="N32" s="28"/>
      <c r="O32" s="28"/>
      <c r="P32" s="28"/>
      <c r="Q32" s="6"/>
      <c r="R32" s="6"/>
      <c r="S32" s="6"/>
    </row>
    <row r="33" spans="1:19" x14ac:dyDescent="0.2">
      <c r="A33" s="29" t="s">
        <v>119</v>
      </c>
      <c r="B33" s="30">
        <v>2701</v>
      </c>
      <c r="C33" s="31">
        <v>195849</v>
      </c>
      <c r="D33" s="31">
        <v>3498</v>
      </c>
      <c r="E33" s="32">
        <f>+D33/$D$88</f>
        <v>8.5506229634826313E-3</v>
      </c>
      <c r="H33" s="27"/>
      <c r="I33" s="28"/>
      <c r="J33" s="28"/>
      <c r="K33" s="28"/>
      <c r="L33" s="6"/>
      <c r="M33" s="27"/>
      <c r="N33" s="28"/>
      <c r="O33" s="28"/>
      <c r="P33" s="28"/>
      <c r="Q33" s="6"/>
      <c r="R33" s="6"/>
      <c r="S33" s="6"/>
    </row>
    <row r="34" spans="1:19" x14ac:dyDescent="0.2">
      <c r="A34" s="29" t="s">
        <v>155</v>
      </c>
      <c r="B34" s="30">
        <v>2814</v>
      </c>
      <c r="C34" s="31">
        <v>262589</v>
      </c>
      <c r="D34" s="31">
        <v>3194</v>
      </c>
      <c r="E34" s="32">
        <f>+D34/$D$88</f>
        <v>7.8075156504755642E-3</v>
      </c>
      <c r="H34" s="27"/>
      <c r="I34" s="28"/>
      <c r="J34" s="28"/>
      <c r="K34" s="28"/>
      <c r="L34" s="6"/>
      <c r="M34" s="27"/>
      <c r="N34" s="28"/>
      <c r="O34" s="28"/>
      <c r="P34" s="28"/>
      <c r="Q34" s="6"/>
      <c r="R34" s="6"/>
      <c r="S34" s="6"/>
    </row>
    <row r="35" spans="1:19" x14ac:dyDescent="0.2">
      <c r="A35" s="29" t="s">
        <v>135</v>
      </c>
      <c r="B35" s="30">
        <v>0</v>
      </c>
      <c r="C35" s="31">
        <v>115</v>
      </c>
      <c r="D35" s="31">
        <v>2753</v>
      </c>
      <c r="E35" s="32">
        <f>+D35/$D$88</f>
        <v>6.7295211602251808E-3</v>
      </c>
      <c r="H35" s="27"/>
      <c r="I35" s="28"/>
      <c r="J35" s="28"/>
      <c r="K35" s="28"/>
      <c r="L35" s="6"/>
      <c r="M35" s="27"/>
      <c r="N35" s="28"/>
      <c r="O35" s="28"/>
      <c r="P35" s="28"/>
      <c r="Q35" s="6"/>
      <c r="R35" s="6"/>
      <c r="S35" s="6"/>
    </row>
    <row r="36" spans="1:19" x14ac:dyDescent="0.2">
      <c r="A36" s="29" t="s">
        <v>117</v>
      </c>
      <c r="B36" s="30">
        <v>0</v>
      </c>
      <c r="C36" s="31">
        <v>114</v>
      </c>
      <c r="D36" s="31">
        <v>2582</v>
      </c>
      <c r="E36" s="32">
        <f>+D36/$D$88</f>
        <v>6.3115232966587057E-3</v>
      </c>
      <c r="H36" s="27"/>
      <c r="I36" s="28"/>
      <c r="J36" s="28"/>
      <c r="K36" s="28"/>
      <c r="L36" s="6"/>
      <c r="M36" s="27"/>
      <c r="N36" s="28"/>
      <c r="O36" s="28"/>
      <c r="P36" s="28"/>
      <c r="Q36" s="6"/>
      <c r="R36" s="6"/>
      <c r="S36" s="6"/>
    </row>
    <row r="37" spans="1:19" x14ac:dyDescent="0.2">
      <c r="A37" s="29" t="s">
        <v>146</v>
      </c>
      <c r="B37" s="30">
        <v>28</v>
      </c>
      <c r="C37" s="31">
        <v>158</v>
      </c>
      <c r="D37" s="31">
        <v>2390</v>
      </c>
      <c r="E37" s="32">
        <f>+D37/$D$88</f>
        <v>5.842192362127927E-3</v>
      </c>
      <c r="H37" s="27"/>
      <c r="I37" s="28"/>
      <c r="J37" s="28"/>
      <c r="K37" s="28"/>
      <c r="L37" s="6"/>
      <c r="M37" s="27"/>
      <c r="N37" s="28"/>
      <c r="O37" s="28"/>
      <c r="P37" s="28"/>
      <c r="Q37" s="6"/>
      <c r="R37" s="6"/>
      <c r="S37" s="6"/>
    </row>
    <row r="38" spans="1:19" x14ac:dyDescent="0.2">
      <c r="A38" s="29" t="s">
        <v>128</v>
      </c>
      <c r="B38" s="30">
        <v>1906</v>
      </c>
      <c r="C38" s="31">
        <v>147054</v>
      </c>
      <c r="D38" s="31">
        <v>2362</v>
      </c>
      <c r="E38" s="32">
        <f>+D38/$D$88</f>
        <v>5.7737482675088549E-3</v>
      </c>
      <c r="H38" s="27"/>
      <c r="I38" s="28"/>
      <c r="J38" s="28"/>
      <c r="K38" s="28"/>
      <c r="L38" s="6"/>
      <c r="M38" s="27"/>
      <c r="N38" s="28"/>
      <c r="O38" s="28"/>
      <c r="P38" s="28"/>
      <c r="Q38" s="6"/>
      <c r="R38" s="6"/>
      <c r="S38" s="6"/>
    </row>
    <row r="39" spans="1:19" x14ac:dyDescent="0.2">
      <c r="A39" s="29" t="s">
        <v>139</v>
      </c>
      <c r="B39" s="30">
        <v>1899</v>
      </c>
      <c r="C39" s="31">
        <v>136948</v>
      </c>
      <c r="D39" s="31">
        <v>2229</v>
      </c>
      <c r="E39" s="32">
        <f>+D39/$D$88</f>
        <v>5.4486388180682629E-3</v>
      </c>
      <c r="H39" s="27"/>
      <c r="I39" s="28"/>
      <c r="J39" s="28"/>
      <c r="K39" s="28"/>
      <c r="L39" s="6"/>
      <c r="M39" s="27"/>
      <c r="N39" s="28"/>
      <c r="O39" s="28"/>
      <c r="P39" s="28"/>
      <c r="Q39" s="6"/>
      <c r="R39" s="6"/>
      <c r="S39" s="6"/>
    </row>
    <row r="40" spans="1:19" x14ac:dyDescent="0.2">
      <c r="A40" s="29" t="s">
        <v>170</v>
      </c>
      <c r="B40" s="30">
        <v>1604</v>
      </c>
      <c r="C40" s="31">
        <v>114108</v>
      </c>
      <c r="D40" s="31">
        <v>1857</v>
      </c>
      <c r="E40" s="32">
        <f>+D40/$D$88</f>
        <v>4.5393101324148789E-3</v>
      </c>
      <c r="H40" s="27"/>
      <c r="I40" s="28"/>
      <c r="J40" s="28"/>
      <c r="K40" s="28"/>
      <c r="L40" s="6"/>
      <c r="M40" s="27"/>
      <c r="N40" s="28"/>
      <c r="O40" s="28"/>
      <c r="P40" s="28"/>
      <c r="Q40" s="6"/>
      <c r="R40" s="6"/>
      <c r="S40" s="6"/>
    </row>
    <row r="41" spans="1:19" x14ac:dyDescent="0.2">
      <c r="A41" s="29" t="s">
        <v>141</v>
      </c>
      <c r="B41" s="30">
        <v>0</v>
      </c>
      <c r="C41" s="31">
        <v>63</v>
      </c>
      <c r="D41" s="31">
        <v>1528</v>
      </c>
      <c r="E41" s="32">
        <f>+D41/$D$88</f>
        <v>3.7350920206407835E-3</v>
      </c>
      <c r="H41" s="27"/>
      <c r="I41" s="28"/>
      <c r="J41" s="28"/>
      <c r="K41" s="28"/>
      <c r="L41" s="6"/>
      <c r="M41" s="27"/>
      <c r="N41" s="28"/>
      <c r="O41" s="28"/>
      <c r="P41" s="28"/>
      <c r="Q41" s="6"/>
      <c r="R41" s="6"/>
      <c r="S41" s="6"/>
    </row>
    <row r="42" spans="1:19" x14ac:dyDescent="0.2">
      <c r="A42" s="29" t="s">
        <v>136</v>
      </c>
      <c r="B42" s="30">
        <v>1106</v>
      </c>
      <c r="C42" s="31">
        <v>77968</v>
      </c>
      <c r="D42" s="31">
        <v>1347</v>
      </c>
      <c r="E42" s="32">
        <f>+D42/$D$88</f>
        <v>3.2926498375674971E-3</v>
      </c>
      <c r="H42" s="27"/>
      <c r="I42" s="28"/>
      <c r="J42" s="28"/>
      <c r="K42" s="28"/>
      <c r="L42" s="6"/>
      <c r="M42" s="27"/>
      <c r="N42" s="28"/>
      <c r="O42" s="28"/>
      <c r="P42" s="28"/>
      <c r="Q42" s="6"/>
      <c r="R42" s="6"/>
      <c r="S42" s="6"/>
    </row>
    <row r="43" spans="1:19" x14ac:dyDescent="0.2">
      <c r="A43" s="29" t="s">
        <v>111</v>
      </c>
      <c r="B43" s="30">
        <v>994</v>
      </c>
      <c r="C43" s="31">
        <v>67253</v>
      </c>
      <c r="D43" s="31">
        <v>1137</v>
      </c>
      <c r="E43" s="32">
        <f>+D43/$D$88</f>
        <v>2.7793191279244572E-3</v>
      </c>
      <c r="H43" s="27"/>
      <c r="I43" s="28"/>
      <c r="J43" s="28"/>
      <c r="K43" s="28"/>
      <c r="L43" s="6"/>
      <c r="M43" s="27"/>
      <c r="N43" s="28"/>
      <c r="O43" s="28"/>
      <c r="P43" s="28"/>
      <c r="Q43" s="6"/>
      <c r="R43" s="6"/>
      <c r="S43" s="6"/>
    </row>
    <row r="44" spans="1:19" x14ac:dyDescent="0.2">
      <c r="A44" s="29" t="s">
        <v>168</v>
      </c>
      <c r="B44" s="30">
        <v>0</v>
      </c>
      <c r="C44" s="31">
        <v>43</v>
      </c>
      <c r="D44" s="31">
        <v>1036</v>
      </c>
      <c r="E44" s="32">
        <f>+D44/$D$88</f>
        <v>2.5324315009056619E-3</v>
      </c>
      <c r="H44" s="27"/>
      <c r="I44" s="28"/>
      <c r="J44" s="28"/>
      <c r="K44" s="28"/>
      <c r="L44" s="6"/>
      <c r="M44" s="27"/>
      <c r="N44" s="28"/>
      <c r="O44" s="28"/>
      <c r="P44" s="28"/>
      <c r="Q44" s="6"/>
      <c r="R44" s="6"/>
      <c r="S44" s="6"/>
    </row>
    <row r="45" spans="1:19" x14ac:dyDescent="0.2">
      <c r="A45" s="29" t="s">
        <v>149</v>
      </c>
      <c r="B45" s="30">
        <v>715</v>
      </c>
      <c r="C45" s="31">
        <v>47402</v>
      </c>
      <c r="D45" s="31">
        <v>846</v>
      </c>
      <c r="E45" s="32">
        <f>+D45/$D$88</f>
        <v>2.0679894302762453E-3</v>
      </c>
      <c r="H45" s="27"/>
      <c r="I45" s="28"/>
      <c r="J45" s="28"/>
      <c r="K45" s="28"/>
      <c r="L45" s="6"/>
      <c r="M45" s="27"/>
      <c r="N45" s="28"/>
      <c r="O45" s="28"/>
      <c r="P45" s="28"/>
      <c r="Q45" s="6"/>
      <c r="R45" s="6"/>
      <c r="S45" s="6"/>
    </row>
    <row r="46" spans="1:19" x14ac:dyDescent="0.2">
      <c r="A46" s="29" t="s">
        <v>150</v>
      </c>
      <c r="B46" s="30">
        <v>630</v>
      </c>
      <c r="C46" s="31">
        <v>41756</v>
      </c>
      <c r="D46" s="31">
        <v>730</v>
      </c>
      <c r="E46" s="32">
        <f>+D46/$D$88</f>
        <v>1.7844353239972329E-3</v>
      </c>
      <c r="H46" s="27"/>
      <c r="I46" s="28"/>
      <c r="J46" s="28"/>
      <c r="K46" s="28"/>
      <c r="L46" s="6"/>
      <c r="M46" s="27"/>
      <c r="N46" s="28"/>
      <c r="O46" s="28"/>
      <c r="P46" s="28"/>
      <c r="Q46" s="6"/>
      <c r="R46" s="6"/>
      <c r="S46" s="6"/>
    </row>
    <row r="47" spans="1:19" x14ac:dyDescent="0.2">
      <c r="A47" s="29" t="s">
        <v>121</v>
      </c>
      <c r="B47" s="30">
        <v>0</v>
      </c>
      <c r="C47" s="31">
        <v>28</v>
      </c>
      <c r="D47" s="31">
        <v>712</v>
      </c>
      <c r="E47" s="32">
        <f>+D47/$D$88</f>
        <v>1.7404355488849724E-3</v>
      </c>
      <c r="H47" s="27"/>
      <c r="I47" s="28"/>
      <c r="J47" s="28"/>
      <c r="K47" s="28"/>
      <c r="L47" s="6"/>
      <c r="M47" s="27"/>
      <c r="N47" s="28"/>
      <c r="O47" s="28"/>
      <c r="P47" s="28"/>
      <c r="Q47" s="6"/>
      <c r="R47" s="6"/>
      <c r="S47" s="6"/>
    </row>
    <row r="48" spans="1:19" x14ac:dyDescent="0.2">
      <c r="A48" s="29" t="s">
        <v>166</v>
      </c>
      <c r="B48" s="30">
        <v>611</v>
      </c>
      <c r="C48" s="31">
        <v>49945</v>
      </c>
      <c r="D48" s="31">
        <v>711</v>
      </c>
      <c r="E48" s="32">
        <f>+D48/$D$88</f>
        <v>1.7379911169342912E-3</v>
      </c>
      <c r="H48" s="27"/>
      <c r="I48" s="28"/>
      <c r="J48" s="28"/>
      <c r="K48" s="28"/>
      <c r="L48" s="6"/>
      <c r="M48" s="27"/>
      <c r="N48" s="28"/>
      <c r="O48" s="28"/>
      <c r="P48" s="28"/>
      <c r="Q48" s="6"/>
      <c r="R48" s="6"/>
      <c r="S48" s="6"/>
    </row>
    <row r="49" spans="1:19" x14ac:dyDescent="0.2">
      <c r="A49" s="29" t="s">
        <v>177</v>
      </c>
      <c r="B49" s="30">
        <v>0</v>
      </c>
      <c r="C49" s="31">
        <v>50554</v>
      </c>
      <c r="D49" s="31">
        <v>699</v>
      </c>
      <c r="E49" s="32">
        <f>+D49/$D$88</f>
        <v>1.7086579335261174E-3</v>
      </c>
      <c r="H49" s="27"/>
      <c r="I49" s="28"/>
      <c r="J49" s="28"/>
      <c r="K49" s="28"/>
      <c r="L49" s="6"/>
      <c r="M49" s="27"/>
      <c r="N49" s="28"/>
      <c r="O49" s="28"/>
      <c r="P49" s="28"/>
      <c r="Q49" s="6"/>
      <c r="R49" s="6"/>
      <c r="S49" s="6"/>
    </row>
    <row r="50" spans="1:19" x14ac:dyDescent="0.2">
      <c r="A50" s="29" t="s">
        <v>145</v>
      </c>
      <c r="B50" s="30">
        <v>511</v>
      </c>
      <c r="C50" s="31">
        <v>36194</v>
      </c>
      <c r="D50" s="31">
        <v>590</v>
      </c>
      <c r="E50" s="32">
        <f>+D50/$D$88</f>
        <v>1.4422148509018731E-3</v>
      </c>
      <c r="H50" s="27"/>
      <c r="I50" s="28"/>
      <c r="J50" s="28"/>
      <c r="K50" s="28"/>
      <c r="L50" s="6"/>
      <c r="M50" s="27"/>
      <c r="N50" s="28"/>
      <c r="O50" s="28"/>
      <c r="P50" s="28"/>
      <c r="Q50" s="6"/>
      <c r="R50" s="6"/>
      <c r="S50" s="6"/>
    </row>
    <row r="51" spans="1:19" x14ac:dyDescent="0.2">
      <c r="A51" s="29" t="s">
        <v>164</v>
      </c>
      <c r="B51" s="30">
        <v>0</v>
      </c>
      <c r="C51" s="31">
        <v>26300</v>
      </c>
      <c r="D51" s="31">
        <v>531</v>
      </c>
      <c r="E51" s="32">
        <f>+D51/$D$88</f>
        <v>1.297993365811686E-3</v>
      </c>
      <c r="H51" s="27"/>
      <c r="I51" s="28"/>
      <c r="J51" s="28"/>
      <c r="K51" s="28"/>
      <c r="L51" s="6"/>
      <c r="M51" s="27"/>
      <c r="N51" s="28"/>
      <c r="O51" s="28"/>
      <c r="P51" s="28"/>
      <c r="Q51" s="6"/>
      <c r="R51" s="6"/>
      <c r="S51" s="6"/>
    </row>
    <row r="52" spans="1:19" x14ac:dyDescent="0.2">
      <c r="A52" s="29" t="s">
        <v>336</v>
      </c>
      <c r="B52" s="30">
        <v>400</v>
      </c>
      <c r="C52" s="31">
        <v>400</v>
      </c>
      <c r="D52" s="31">
        <v>510</v>
      </c>
      <c r="E52" s="32">
        <f>+D52/$D$88</f>
        <v>1.2466602948473819E-3</v>
      </c>
      <c r="H52" s="27"/>
      <c r="I52" s="28"/>
      <c r="J52" s="28"/>
      <c r="K52" s="28"/>
      <c r="L52" s="6"/>
      <c r="M52" s="27"/>
      <c r="N52" s="28"/>
      <c r="O52" s="28"/>
      <c r="P52" s="28"/>
      <c r="Q52" s="6"/>
      <c r="R52" s="6"/>
      <c r="S52" s="6"/>
    </row>
    <row r="53" spans="1:19" x14ac:dyDescent="0.2">
      <c r="A53" s="29" t="s">
        <v>137</v>
      </c>
      <c r="B53" s="30">
        <v>386</v>
      </c>
      <c r="C53" s="31">
        <v>25448</v>
      </c>
      <c r="D53" s="31">
        <v>476</v>
      </c>
      <c r="E53" s="32">
        <f>+D53/$D$88</f>
        <v>1.163549608524223E-3</v>
      </c>
      <c r="H53" s="27"/>
      <c r="I53" s="28"/>
      <c r="J53" s="28"/>
      <c r="K53" s="28"/>
      <c r="L53" s="6"/>
      <c r="M53" s="27"/>
      <c r="N53" s="28"/>
      <c r="O53" s="28"/>
      <c r="P53" s="28"/>
      <c r="Q53" s="6"/>
      <c r="R53" s="6"/>
      <c r="S53" s="6"/>
    </row>
    <row r="54" spans="1:19" x14ac:dyDescent="0.2">
      <c r="A54" s="29" t="s">
        <v>161</v>
      </c>
      <c r="B54" s="30">
        <v>360</v>
      </c>
      <c r="C54" s="31">
        <v>22884</v>
      </c>
      <c r="D54" s="31">
        <v>452</v>
      </c>
      <c r="E54" s="32">
        <f>+D54/$D$88</f>
        <v>1.1048832417078758E-3</v>
      </c>
      <c r="H54" s="27"/>
      <c r="I54" s="28"/>
      <c r="J54" s="28"/>
      <c r="K54" s="28"/>
      <c r="L54" s="6"/>
      <c r="M54" s="27"/>
      <c r="N54" s="28"/>
      <c r="O54" s="28"/>
      <c r="P54" s="28"/>
      <c r="Q54" s="6"/>
      <c r="R54" s="6"/>
      <c r="S54" s="6"/>
    </row>
    <row r="55" spans="1:19" x14ac:dyDescent="0.2">
      <c r="A55" s="29" t="s">
        <v>133</v>
      </c>
      <c r="B55" s="30">
        <v>385</v>
      </c>
      <c r="C55" s="31">
        <v>33422</v>
      </c>
      <c r="D55" s="31">
        <v>425</v>
      </c>
      <c r="E55" s="32">
        <f>+D55/$D$88</f>
        <v>1.038883579039485E-3</v>
      </c>
      <c r="H55" s="27"/>
      <c r="I55" s="28"/>
      <c r="J55" s="28"/>
      <c r="K55" s="28"/>
      <c r="L55" s="6"/>
      <c r="M55" s="27"/>
      <c r="N55" s="28"/>
      <c r="O55" s="28"/>
      <c r="P55" s="28"/>
      <c r="Q55" s="6"/>
      <c r="R55" s="6"/>
      <c r="S55" s="6"/>
    </row>
    <row r="56" spans="1:19" x14ac:dyDescent="0.2">
      <c r="A56" s="29" t="s">
        <v>165</v>
      </c>
      <c r="B56" s="30">
        <v>343</v>
      </c>
      <c r="C56" s="31">
        <v>23363</v>
      </c>
      <c r="D56" s="31">
        <v>425</v>
      </c>
      <c r="E56" s="32">
        <f>+D56/$D$88</f>
        <v>1.038883579039485E-3</v>
      </c>
      <c r="H56" s="27"/>
      <c r="I56" s="28"/>
      <c r="J56" s="28"/>
      <c r="K56" s="28"/>
      <c r="L56" s="6"/>
      <c r="M56" s="27"/>
      <c r="N56" s="28"/>
      <c r="O56" s="28"/>
      <c r="P56" s="28"/>
      <c r="Q56" s="6"/>
      <c r="R56" s="6"/>
      <c r="S56" s="6"/>
    </row>
    <row r="57" spans="1:19" x14ac:dyDescent="0.2">
      <c r="A57" s="29" t="s">
        <v>113</v>
      </c>
      <c r="B57" s="30">
        <v>0</v>
      </c>
      <c r="C57" s="31">
        <v>17</v>
      </c>
      <c r="D57" s="31">
        <v>416</v>
      </c>
      <c r="E57" s="32">
        <f>+D57/$D$88</f>
        <v>1.0168836914833546E-3</v>
      </c>
      <c r="H57" s="27"/>
      <c r="I57" s="28"/>
      <c r="J57" s="28"/>
      <c r="K57" s="28"/>
      <c r="L57" s="6"/>
      <c r="M57" s="27"/>
      <c r="N57" s="28"/>
      <c r="O57" s="28"/>
      <c r="P57" s="28"/>
      <c r="Q57" s="6"/>
      <c r="R57" s="6"/>
      <c r="S57" s="6"/>
    </row>
    <row r="58" spans="1:19" x14ac:dyDescent="0.2">
      <c r="A58" s="29" t="s">
        <v>114</v>
      </c>
      <c r="B58" s="30">
        <v>321</v>
      </c>
      <c r="C58" s="31">
        <v>21038</v>
      </c>
      <c r="D58" s="31">
        <v>395</v>
      </c>
      <c r="E58" s="32">
        <f>+D58/$D$88</f>
        <v>9.6555062051905066E-4</v>
      </c>
      <c r="H58" s="27"/>
      <c r="I58" s="28"/>
      <c r="J58" s="28"/>
      <c r="K58" s="28"/>
      <c r="L58" s="6"/>
      <c r="M58" s="27"/>
      <c r="N58" s="28"/>
      <c r="O58" s="28"/>
      <c r="P58" s="28"/>
      <c r="Q58" s="6"/>
      <c r="R58" s="6"/>
      <c r="S58" s="6"/>
    </row>
    <row r="59" spans="1:19" x14ac:dyDescent="0.2">
      <c r="A59" s="29" t="s">
        <v>167</v>
      </c>
      <c r="B59" s="30">
        <v>239</v>
      </c>
      <c r="C59" s="31">
        <v>18647</v>
      </c>
      <c r="D59" s="31">
        <v>325</v>
      </c>
      <c r="E59" s="32">
        <f>+D59/$D$88</f>
        <v>7.9444038397137086E-4</v>
      </c>
      <c r="H59" s="27"/>
      <c r="I59" s="28"/>
      <c r="J59" s="28"/>
      <c r="K59" s="28"/>
      <c r="L59" s="6"/>
      <c r="M59" s="27"/>
      <c r="N59" s="28"/>
      <c r="O59" s="28"/>
      <c r="P59" s="28"/>
      <c r="Q59" s="6"/>
      <c r="R59" s="6"/>
      <c r="S59" s="6"/>
    </row>
    <row r="60" spans="1:19" x14ac:dyDescent="0.2">
      <c r="A60" s="29" t="s">
        <v>152</v>
      </c>
      <c r="B60" s="30">
        <v>254</v>
      </c>
      <c r="C60" s="31">
        <v>9970</v>
      </c>
      <c r="D60" s="31">
        <v>305</v>
      </c>
      <c r="E60" s="32">
        <f>+D60/$D$88</f>
        <v>7.4555174495774795E-4</v>
      </c>
      <c r="H60" s="27"/>
      <c r="I60" s="28"/>
      <c r="J60" s="28"/>
      <c r="K60" s="28"/>
      <c r="L60" s="6"/>
      <c r="M60" s="27"/>
      <c r="N60" s="28"/>
      <c r="O60" s="28"/>
      <c r="P60" s="28"/>
      <c r="Q60" s="6"/>
      <c r="R60" s="6"/>
      <c r="S60" s="6"/>
    </row>
    <row r="61" spans="1:19" x14ac:dyDescent="0.2">
      <c r="A61" s="29" t="s">
        <v>120</v>
      </c>
      <c r="B61" s="30">
        <v>246</v>
      </c>
      <c r="C61" s="31">
        <v>24673</v>
      </c>
      <c r="D61" s="31">
        <v>286</v>
      </c>
      <c r="E61" s="32">
        <f>+D61/$D$88</f>
        <v>6.9910753789480631E-4</v>
      </c>
      <c r="H61" s="27"/>
      <c r="I61" s="28"/>
      <c r="J61" s="28"/>
      <c r="K61" s="28"/>
      <c r="L61" s="6"/>
      <c r="M61" s="27"/>
      <c r="N61" s="28"/>
      <c r="O61" s="28"/>
      <c r="P61" s="28"/>
      <c r="Q61" s="6"/>
      <c r="R61" s="6"/>
      <c r="S61" s="6"/>
    </row>
    <row r="62" spans="1:19" x14ac:dyDescent="0.2">
      <c r="A62" s="29" t="s">
        <v>151</v>
      </c>
      <c r="B62" s="30">
        <v>219</v>
      </c>
      <c r="C62" s="31">
        <v>12705</v>
      </c>
      <c r="D62" s="31">
        <v>250</v>
      </c>
      <c r="E62" s="32">
        <f>+D62/$D$88</f>
        <v>6.1110798767028524E-4</v>
      </c>
      <c r="H62" s="27"/>
      <c r="I62" s="28"/>
      <c r="J62" s="28"/>
      <c r="K62" s="28"/>
      <c r="L62" s="6"/>
      <c r="M62" s="27"/>
      <c r="N62" s="28"/>
      <c r="O62" s="28"/>
      <c r="P62" s="28"/>
      <c r="Q62" s="6"/>
      <c r="R62" s="6"/>
      <c r="S62" s="6"/>
    </row>
    <row r="63" spans="1:19" x14ac:dyDescent="0.2">
      <c r="A63" s="29" t="s">
        <v>153</v>
      </c>
      <c r="B63" s="30">
        <v>185</v>
      </c>
      <c r="C63" s="31">
        <v>12670</v>
      </c>
      <c r="D63" s="31">
        <v>202</v>
      </c>
      <c r="E63" s="32">
        <f>+D63/$D$88</f>
        <v>4.9377525403759045E-4</v>
      </c>
      <c r="H63" s="27"/>
      <c r="I63" s="28"/>
      <c r="J63" s="28"/>
      <c r="K63" s="28"/>
      <c r="L63" s="6"/>
      <c r="M63" s="27"/>
      <c r="N63" s="28"/>
      <c r="O63" s="28"/>
      <c r="P63" s="28"/>
      <c r="Q63" s="6"/>
      <c r="R63" s="6"/>
      <c r="S63" s="6"/>
    </row>
    <row r="64" spans="1:19" x14ac:dyDescent="0.2">
      <c r="A64" s="29" t="s">
        <v>125</v>
      </c>
      <c r="B64" s="30">
        <v>136</v>
      </c>
      <c r="C64" s="31">
        <v>11180</v>
      </c>
      <c r="D64" s="31">
        <v>165</v>
      </c>
      <c r="E64" s="32">
        <f>+D64/$D$88</f>
        <v>4.0333127186238828E-4</v>
      </c>
      <c r="H64" s="27"/>
      <c r="I64" s="28"/>
      <c r="J64" s="28"/>
      <c r="K64" s="28"/>
      <c r="L64" s="6"/>
      <c r="M64" s="27"/>
      <c r="N64" s="28"/>
      <c r="O64" s="28"/>
      <c r="P64" s="28"/>
      <c r="Q64" s="6"/>
      <c r="R64" s="6"/>
      <c r="S64" s="6"/>
    </row>
    <row r="65" spans="1:19" x14ac:dyDescent="0.2">
      <c r="A65" s="29" t="s">
        <v>115</v>
      </c>
      <c r="B65" s="30">
        <v>145</v>
      </c>
      <c r="C65" s="31">
        <v>7385</v>
      </c>
      <c r="D65" s="31">
        <v>142</v>
      </c>
      <c r="E65" s="32">
        <f>+D65/$D$88</f>
        <v>3.4710933699672199E-4</v>
      </c>
      <c r="H65" s="27"/>
      <c r="I65" s="28"/>
      <c r="J65" s="28"/>
      <c r="K65" s="28"/>
      <c r="L65" s="6"/>
      <c r="M65" s="27"/>
      <c r="N65" s="28"/>
      <c r="O65" s="28"/>
      <c r="P65" s="28"/>
      <c r="Q65" s="6"/>
      <c r="R65" s="6"/>
      <c r="S65" s="6"/>
    </row>
    <row r="66" spans="1:19" x14ac:dyDescent="0.2">
      <c r="A66" s="29" t="s">
        <v>140</v>
      </c>
      <c r="B66" s="30">
        <v>100</v>
      </c>
      <c r="C66" s="31">
        <v>7118</v>
      </c>
      <c r="D66" s="31">
        <v>141</v>
      </c>
      <c r="E66" s="32">
        <f>+D66/$D$88</f>
        <v>3.4466490504604088E-4</v>
      </c>
      <c r="H66" s="27"/>
      <c r="I66" s="28"/>
      <c r="J66" s="28"/>
      <c r="K66" s="28"/>
      <c r="L66" s="6"/>
      <c r="M66" s="27"/>
      <c r="N66" s="28"/>
      <c r="O66" s="28"/>
      <c r="P66" s="28"/>
      <c r="Q66" s="6"/>
      <c r="R66" s="6"/>
      <c r="S66" s="6"/>
    </row>
    <row r="67" spans="1:19" x14ac:dyDescent="0.2">
      <c r="A67" s="29" t="s">
        <v>154</v>
      </c>
      <c r="B67" s="30">
        <v>102</v>
      </c>
      <c r="C67" s="31">
        <v>6636</v>
      </c>
      <c r="D67" s="31">
        <v>118</v>
      </c>
      <c r="E67" s="32">
        <f>+D67/$D$88</f>
        <v>2.8844297018037465E-4</v>
      </c>
      <c r="H67" s="27"/>
      <c r="I67" s="28"/>
      <c r="J67" s="28"/>
      <c r="K67" s="28"/>
      <c r="L67" s="6"/>
      <c r="M67" s="27"/>
      <c r="N67" s="28"/>
      <c r="O67" s="28"/>
      <c r="P67" s="28"/>
      <c r="Q67" s="6"/>
      <c r="R67" s="6"/>
      <c r="S67" s="6"/>
    </row>
    <row r="68" spans="1:19" x14ac:dyDescent="0.2">
      <c r="A68" s="29" t="s">
        <v>106</v>
      </c>
      <c r="B68" s="30">
        <v>0</v>
      </c>
      <c r="C68" s="31">
        <v>4235</v>
      </c>
      <c r="D68" s="31">
        <v>96</v>
      </c>
      <c r="E68" s="32">
        <f>+D68/$D$88</f>
        <v>2.3466546726538953E-4</v>
      </c>
      <c r="H68" s="27"/>
      <c r="I68" s="28"/>
      <c r="J68" s="28"/>
      <c r="K68" s="28"/>
      <c r="L68" s="6"/>
      <c r="M68" s="27"/>
      <c r="N68" s="28"/>
      <c r="O68" s="28"/>
      <c r="P68" s="28"/>
      <c r="Q68" s="6"/>
      <c r="R68" s="6"/>
      <c r="S68" s="6"/>
    </row>
    <row r="69" spans="1:19" x14ac:dyDescent="0.2">
      <c r="A69" s="29" t="s">
        <v>159</v>
      </c>
      <c r="B69" s="30">
        <v>81</v>
      </c>
      <c r="C69" s="31">
        <v>4536</v>
      </c>
      <c r="D69" s="31">
        <v>93</v>
      </c>
      <c r="E69" s="32">
        <f>+D69/$D$88</f>
        <v>2.2733217141334612E-4</v>
      </c>
      <c r="H69" s="27"/>
      <c r="I69" s="28"/>
      <c r="J69" s="28"/>
      <c r="K69" s="28"/>
      <c r="L69" s="6"/>
      <c r="M69" s="27"/>
      <c r="N69" s="28"/>
      <c r="O69" s="28"/>
      <c r="P69" s="28"/>
      <c r="Q69" s="6"/>
      <c r="R69" s="6"/>
      <c r="S69" s="6"/>
    </row>
    <row r="70" spans="1:19" x14ac:dyDescent="0.2">
      <c r="A70" s="29" t="s">
        <v>105</v>
      </c>
      <c r="B70" s="30">
        <v>74</v>
      </c>
      <c r="C70" s="31">
        <v>4736</v>
      </c>
      <c r="D70" s="31">
        <v>91</v>
      </c>
      <c r="E70" s="32">
        <f>+D70/$D$88</f>
        <v>2.2244330751198382E-4</v>
      </c>
      <c r="H70" s="27"/>
      <c r="I70" s="28"/>
      <c r="J70" s="28"/>
      <c r="K70" s="28"/>
      <c r="L70" s="6"/>
      <c r="M70" s="27"/>
      <c r="N70" s="28"/>
      <c r="O70" s="28"/>
      <c r="P70" s="28"/>
      <c r="Q70" s="6"/>
      <c r="R70" s="6"/>
      <c r="S70" s="6"/>
    </row>
    <row r="71" spans="1:19" x14ac:dyDescent="0.2">
      <c r="A71" s="29" t="s">
        <v>104</v>
      </c>
      <c r="B71" s="30">
        <v>81</v>
      </c>
      <c r="C71" s="31">
        <v>6615</v>
      </c>
      <c r="D71" s="31">
        <v>88</v>
      </c>
      <c r="E71" s="32">
        <f>+D71/$D$88</f>
        <v>2.1511001165994039E-4</v>
      </c>
      <c r="H71" s="27"/>
      <c r="I71" s="28"/>
      <c r="J71" s="28"/>
      <c r="K71" s="28"/>
      <c r="L71" s="6"/>
      <c r="M71" s="27"/>
      <c r="N71" s="28"/>
      <c r="O71" s="28"/>
      <c r="P71" s="28"/>
      <c r="Q71" s="6"/>
      <c r="R71" s="6"/>
      <c r="S71" s="6"/>
    </row>
    <row r="72" spans="1:19" x14ac:dyDescent="0.2">
      <c r="A72" s="29" t="s">
        <v>142</v>
      </c>
      <c r="B72" s="30">
        <v>60</v>
      </c>
      <c r="C72" s="31">
        <v>3840</v>
      </c>
      <c r="D72" s="31">
        <v>76</v>
      </c>
      <c r="E72" s="32">
        <f>+D72/$D$88</f>
        <v>1.8577682825176672E-4</v>
      </c>
      <c r="H72" s="27"/>
      <c r="I72" s="28"/>
      <c r="J72" s="28"/>
      <c r="K72" s="28"/>
      <c r="L72" s="6"/>
      <c r="M72" s="27"/>
      <c r="N72" s="28"/>
      <c r="O72" s="28"/>
      <c r="P72" s="28"/>
      <c r="Q72" s="6"/>
      <c r="R72" s="6"/>
      <c r="S72" s="6"/>
    </row>
    <row r="73" spans="1:19" x14ac:dyDescent="0.2">
      <c r="A73" s="29" t="s">
        <v>144</v>
      </c>
      <c r="B73" s="30">
        <v>0</v>
      </c>
      <c r="C73" s="31">
        <v>3982</v>
      </c>
      <c r="D73" s="31">
        <v>54</v>
      </c>
      <c r="E73" s="32">
        <f>+D73/$D$88</f>
        <v>1.3199932533678162E-4</v>
      </c>
      <c r="H73" s="27"/>
      <c r="I73" s="28"/>
      <c r="J73" s="28"/>
      <c r="K73" s="28"/>
      <c r="L73" s="6"/>
      <c r="M73" s="27"/>
      <c r="N73" s="28"/>
      <c r="O73" s="28"/>
      <c r="P73" s="28"/>
      <c r="Q73" s="6"/>
      <c r="R73" s="6"/>
      <c r="S73" s="6"/>
    </row>
    <row r="74" spans="1:19" x14ac:dyDescent="0.2">
      <c r="A74" s="29" t="s">
        <v>174</v>
      </c>
      <c r="B74" s="30">
        <v>40</v>
      </c>
      <c r="C74" s="31">
        <v>2380</v>
      </c>
      <c r="D74" s="31">
        <v>49</v>
      </c>
      <c r="E74" s="32">
        <f>+D74/$D$88</f>
        <v>1.1977716558337591E-4</v>
      </c>
      <c r="H74" s="27"/>
      <c r="I74" s="28"/>
      <c r="J74" s="28"/>
      <c r="K74" s="28"/>
      <c r="L74" s="6"/>
      <c r="M74" s="27"/>
      <c r="N74" s="28"/>
      <c r="O74" s="28"/>
      <c r="P74" s="28"/>
      <c r="Q74" s="6"/>
      <c r="R74" s="6"/>
      <c r="S74" s="6"/>
    </row>
    <row r="75" spans="1:19" x14ac:dyDescent="0.2">
      <c r="A75" s="29" t="s">
        <v>160</v>
      </c>
      <c r="B75" s="30">
        <v>0</v>
      </c>
      <c r="C75" s="31">
        <v>2</v>
      </c>
      <c r="D75" s="31">
        <v>48</v>
      </c>
      <c r="E75" s="32">
        <f>+D75/$D$88</f>
        <v>1.1733273363269476E-4</v>
      </c>
      <c r="H75" s="27"/>
      <c r="I75" s="28"/>
      <c r="J75" s="28"/>
      <c r="K75" s="28"/>
      <c r="L75" s="6"/>
      <c r="M75" s="27"/>
      <c r="N75" s="28"/>
      <c r="O75" s="28"/>
      <c r="P75" s="28"/>
      <c r="Q75" s="6"/>
      <c r="R75" s="6"/>
      <c r="S75" s="6"/>
    </row>
    <row r="76" spans="1:19" x14ac:dyDescent="0.2">
      <c r="A76" s="29" t="s">
        <v>127</v>
      </c>
      <c r="B76" s="30">
        <v>42</v>
      </c>
      <c r="C76" s="31">
        <v>2352</v>
      </c>
      <c r="D76" s="31">
        <v>45</v>
      </c>
      <c r="E76" s="32">
        <f>+D76/$D$88</f>
        <v>1.0999943778065134E-4</v>
      </c>
      <c r="H76" s="27"/>
      <c r="I76" s="28"/>
      <c r="J76" s="28"/>
      <c r="K76" s="28"/>
      <c r="L76" s="6"/>
      <c r="M76" s="27"/>
      <c r="N76" s="28"/>
      <c r="O76" s="28"/>
      <c r="P76" s="28"/>
      <c r="Q76" s="6"/>
      <c r="R76" s="6"/>
      <c r="S76" s="6"/>
    </row>
    <row r="77" spans="1:19" x14ac:dyDescent="0.2">
      <c r="A77" s="29" t="s">
        <v>126</v>
      </c>
      <c r="B77" s="30">
        <v>25</v>
      </c>
      <c r="C77" s="31">
        <v>25</v>
      </c>
      <c r="D77" s="31">
        <v>25</v>
      </c>
      <c r="E77" s="32">
        <f>+D77/$D$88</f>
        <v>6.1110798767028529E-5</v>
      </c>
      <c r="H77" s="27"/>
      <c r="I77" s="28"/>
      <c r="J77" s="28"/>
      <c r="K77" s="28"/>
      <c r="L77" s="6"/>
      <c r="M77" s="27"/>
      <c r="N77" s="28"/>
      <c r="O77" s="28"/>
      <c r="P77" s="28"/>
      <c r="Q77" s="6"/>
      <c r="R77" s="6"/>
      <c r="S77" s="6"/>
    </row>
    <row r="78" spans="1:19" x14ac:dyDescent="0.2">
      <c r="A78" s="29" t="s">
        <v>122</v>
      </c>
      <c r="B78" s="30">
        <v>20</v>
      </c>
      <c r="C78" s="31">
        <v>1260</v>
      </c>
      <c r="D78" s="31">
        <v>23</v>
      </c>
      <c r="E78" s="32">
        <f>+D78/$D$88</f>
        <v>5.622193486566624E-5</v>
      </c>
      <c r="H78" s="27"/>
      <c r="I78" s="28"/>
      <c r="J78" s="28"/>
      <c r="K78" s="28"/>
      <c r="L78" s="6"/>
      <c r="M78" s="27"/>
      <c r="N78" s="28"/>
      <c r="O78" s="28"/>
      <c r="P78" s="28"/>
      <c r="Q78" s="6"/>
      <c r="R78" s="6"/>
      <c r="S78" s="6"/>
    </row>
    <row r="79" spans="1:19" x14ac:dyDescent="0.2">
      <c r="A79" s="29" t="s">
        <v>143</v>
      </c>
      <c r="B79" s="30">
        <v>0</v>
      </c>
      <c r="C79" s="31">
        <v>1</v>
      </c>
      <c r="D79" s="31">
        <v>23</v>
      </c>
      <c r="E79" s="32">
        <f>+D79/$D$88</f>
        <v>5.622193486566624E-5</v>
      </c>
      <c r="H79" s="27"/>
      <c r="I79" s="28"/>
      <c r="J79" s="28"/>
      <c r="K79" s="28"/>
      <c r="L79" s="6"/>
      <c r="M79" s="27"/>
      <c r="N79" s="28"/>
      <c r="O79" s="28"/>
      <c r="P79" s="28"/>
      <c r="Q79" s="6"/>
      <c r="R79" s="6"/>
      <c r="S79" s="6"/>
    </row>
    <row r="80" spans="1:19" x14ac:dyDescent="0.2">
      <c r="A80" s="29" t="s">
        <v>109</v>
      </c>
      <c r="B80" s="30">
        <v>0</v>
      </c>
      <c r="C80" s="31">
        <v>2150</v>
      </c>
      <c r="D80" s="31">
        <v>22</v>
      </c>
      <c r="E80" s="33">
        <f>+D80/$D$88</f>
        <v>5.3777502914985098E-5</v>
      </c>
      <c r="H80" s="27"/>
      <c r="I80" s="28"/>
      <c r="J80" s="28"/>
      <c r="K80" s="28"/>
      <c r="L80" s="6"/>
      <c r="M80" s="27"/>
      <c r="N80" s="28"/>
      <c r="O80" s="28"/>
      <c r="P80" s="28"/>
      <c r="Q80" s="6"/>
      <c r="R80" s="6"/>
      <c r="S80" s="6"/>
    </row>
    <row r="81" spans="1:19" x14ac:dyDescent="0.2">
      <c r="A81" s="29" t="s">
        <v>116</v>
      </c>
      <c r="B81" s="30">
        <v>0</v>
      </c>
      <c r="C81" s="31">
        <v>1</v>
      </c>
      <c r="D81" s="31">
        <v>21</v>
      </c>
      <c r="E81" s="32">
        <f>+D81/$D$88</f>
        <v>5.1333070964303957E-5</v>
      </c>
      <c r="H81" s="27"/>
      <c r="I81" s="28"/>
      <c r="J81" s="28"/>
      <c r="K81" s="28"/>
      <c r="L81" s="6"/>
      <c r="M81" s="27"/>
      <c r="N81" s="28"/>
      <c r="O81" s="28"/>
      <c r="P81" s="28"/>
      <c r="Q81" s="6"/>
      <c r="R81" s="6"/>
      <c r="S81" s="6"/>
    </row>
    <row r="82" spans="1:19" x14ac:dyDescent="0.2">
      <c r="A82" s="29" t="s">
        <v>118</v>
      </c>
      <c r="B82" s="30">
        <v>21</v>
      </c>
      <c r="C82" s="31">
        <v>1029</v>
      </c>
      <c r="D82" s="31">
        <v>21</v>
      </c>
      <c r="E82" s="32">
        <f>+D82/$D$88</f>
        <v>5.1333070964303957E-5</v>
      </c>
      <c r="H82" s="27"/>
      <c r="I82" s="28"/>
      <c r="J82" s="28"/>
      <c r="K82" s="28"/>
      <c r="L82" s="6"/>
      <c r="M82" s="27"/>
      <c r="N82" s="28"/>
      <c r="O82" s="28"/>
      <c r="P82" s="28"/>
      <c r="Q82" s="6"/>
      <c r="R82" s="6"/>
      <c r="S82" s="6"/>
    </row>
    <row r="83" spans="1:19" x14ac:dyDescent="0.2">
      <c r="A83" s="29" t="s">
        <v>335</v>
      </c>
      <c r="B83" s="30">
        <v>0</v>
      </c>
      <c r="C83" s="31">
        <v>3</v>
      </c>
      <c r="D83" s="31">
        <v>19</v>
      </c>
      <c r="E83" s="32">
        <f>+D83/$D$88</f>
        <v>4.6444207062941681E-5</v>
      </c>
      <c r="H83" s="27"/>
      <c r="I83" s="28"/>
      <c r="J83" s="28"/>
      <c r="K83" s="28"/>
      <c r="L83" s="6"/>
      <c r="M83" s="27"/>
      <c r="N83" s="28"/>
      <c r="O83" s="28"/>
      <c r="P83" s="28"/>
      <c r="Q83" s="6"/>
      <c r="R83" s="6"/>
      <c r="S83" s="6"/>
    </row>
    <row r="84" spans="1:19" x14ac:dyDescent="0.2">
      <c r="A84" s="29" t="s">
        <v>110</v>
      </c>
      <c r="B84" s="30">
        <v>18</v>
      </c>
      <c r="C84" s="31">
        <v>18</v>
      </c>
      <c r="D84" s="31">
        <v>15</v>
      </c>
      <c r="E84" s="32">
        <f>+D84/$D$88</f>
        <v>3.6666479260217115E-5</v>
      </c>
      <c r="H84" s="27"/>
      <c r="I84" s="28"/>
      <c r="J84" s="28"/>
      <c r="K84" s="28"/>
      <c r="L84" s="6"/>
      <c r="M84" s="27"/>
      <c r="N84" s="28"/>
      <c r="O84" s="28"/>
      <c r="P84" s="28"/>
      <c r="Q84" s="6"/>
      <c r="R84" s="6"/>
      <c r="S84" s="6"/>
    </row>
    <row r="85" spans="1:19" x14ac:dyDescent="0.2">
      <c r="A85" s="29" t="s">
        <v>175</v>
      </c>
      <c r="B85" s="30">
        <v>0</v>
      </c>
      <c r="C85" s="31">
        <v>5</v>
      </c>
      <c r="D85" s="31">
        <v>15</v>
      </c>
      <c r="E85" s="32">
        <f>+D85/$D$88</f>
        <v>3.6666479260217115E-5</v>
      </c>
      <c r="H85" s="27"/>
      <c r="I85" s="28"/>
      <c r="J85" s="28"/>
      <c r="K85" s="28"/>
      <c r="L85" s="6"/>
      <c r="M85" s="27"/>
      <c r="N85" s="28"/>
      <c r="O85" s="28"/>
      <c r="P85" s="28"/>
      <c r="Q85" s="6"/>
      <c r="R85" s="6"/>
      <c r="S85" s="6"/>
    </row>
    <row r="86" spans="1:19" x14ac:dyDescent="0.2">
      <c r="A86" s="29" t="s">
        <v>171</v>
      </c>
      <c r="B86" s="30">
        <v>0</v>
      </c>
      <c r="C86" s="31">
        <v>1</v>
      </c>
      <c r="D86" s="31">
        <v>5</v>
      </c>
      <c r="E86" s="32">
        <f>+D86/$D$88</f>
        <v>1.2222159753405706E-5</v>
      </c>
      <c r="H86" s="27"/>
      <c r="I86" s="28"/>
      <c r="J86" s="28"/>
      <c r="K86" s="28"/>
      <c r="L86" s="6"/>
      <c r="M86" s="27"/>
      <c r="N86" s="28"/>
      <c r="O86" s="28"/>
      <c r="P86" s="28"/>
      <c r="Q86" s="6"/>
      <c r="R86" s="6"/>
      <c r="S86" s="6"/>
    </row>
    <row r="87" spans="1:19" x14ac:dyDescent="0.2">
      <c r="A87" s="29" t="s">
        <v>124</v>
      </c>
      <c r="B87" s="30">
        <v>2</v>
      </c>
      <c r="C87" s="31">
        <v>2</v>
      </c>
      <c r="D87" s="31">
        <v>1</v>
      </c>
      <c r="E87" s="34">
        <f>+D87/$D$88</f>
        <v>2.444431950681141E-6</v>
      </c>
      <c r="H87" s="27"/>
      <c r="I87" s="28"/>
      <c r="J87" s="28"/>
      <c r="K87" s="28"/>
      <c r="L87" s="6"/>
      <c r="M87" s="27"/>
      <c r="N87" s="28"/>
      <c r="O87" s="28"/>
      <c r="P87" s="28"/>
      <c r="Q87" s="6"/>
      <c r="R87" s="6"/>
      <c r="S87" s="6"/>
    </row>
    <row r="88" spans="1:19" x14ac:dyDescent="0.2">
      <c r="A88" s="35" t="s">
        <v>178</v>
      </c>
      <c r="B88" s="23">
        <f>SUM(B12:B87)</f>
        <v>296531</v>
      </c>
      <c r="C88" s="23">
        <f>SUM(C12:C87)</f>
        <v>17041076</v>
      </c>
      <c r="D88" s="23">
        <f>SUM(D12:D87)</f>
        <v>409093</v>
      </c>
      <c r="E88" s="36">
        <f>SUM(E12:E87)</f>
        <v>1.0000000000000004</v>
      </c>
      <c r="H88" s="6"/>
      <c r="I88" s="6"/>
      <c r="J88" s="6"/>
      <c r="K88" s="6"/>
      <c r="L88" s="6"/>
      <c r="M88" s="6"/>
      <c r="N88" s="6"/>
      <c r="O88" s="6"/>
      <c r="P88" s="6"/>
      <c r="Q88" s="37"/>
      <c r="R88" s="37"/>
      <c r="S88" s="37"/>
    </row>
  </sheetData>
  <sortState xmlns:xlrd2="http://schemas.microsoft.com/office/spreadsheetml/2017/richdata2" ref="A12:E87">
    <sortCondition descending="1" ref="D12:D87"/>
  </sortState>
  <pageMargins left="1.2993055555555599" right="0.31527777777777799" top="0.31527777777777799" bottom="0.43333333333333302" header="0.51180555555555496" footer="0"/>
  <pageSetup paperSize="9" firstPageNumber="0" orientation="portrait" horizontalDpi="300" verticalDpi="300"/>
  <headerFooter>
    <oddFooter>&amp;CForm.1100 - 31/03/08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9:AMK59"/>
  <sheetViews>
    <sheetView showGridLines="0" zoomScaleNormal="100" workbookViewId="0">
      <selection activeCell="E1" sqref="E1"/>
    </sheetView>
  </sheetViews>
  <sheetFormatPr baseColWidth="10" defaultColWidth="9.140625" defaultRowHeight="12.75" x14ac:dyDescent="0.2"/>
  <cols>
    <col min="1" max="1" width="19.42578125" style="1" customWidth="1"/>
    <col min="2" max="1025" width="11.42578125" style="1" customWidth="1"/>
  </cols>
  <sheetData>
    <row r="9" spans="1:5" x14ac:dyDescent="0.2">
      <c r="A9" s="3" t="s">
        <v>179</v>
      </c>
      <c r="B9" s="4"/>
      <c r="C9" s="4"/>
      <c r="D9" s="4"/>
      <c r="E9" s="5" t="str">
        <f>Principal!C11</f>
        <v>Datos al 31/12/2018</v>
      </c>
    </row>
    <row r="10" spans="1:5" x14ac:dyDescent="0.2">
      <c r="A10" s="3"/>
      <c r="B10" s="4"/>
      <c r="C10" s="4"/>
      <c r="D10" s="4"/>
      <c r="E10" s="5"/>
    </row>
    <row r="11" spans="1:5" x14ac:dyDescent="0.2">
      <c r="A11" s="8" t="s">
        <v>102</v>
      </c>
      <c r="B11" s="7" t="s">
        <v>10</v>
      </c>
      <c r="C11" s="7" t="s">
        <v>11</v>
      </c>
      <c r="D11" s="7" t="s">
        <v>12</v>
      </c>
      <c r="E11" s="38" t="s">
        <v>180</v>
      </c>
    </row>
    <row r="12" spans="1:5" x14ac:dyDescent="0.2">
      <c r="A12" s="29" t="s">
        <v>163</v>
      </c>
      <c r="B12" s="31">
        <v>38301</v>
      </c>
      <c r="C12" s="31">
        <v>2745520</v>
      </c>
      <c r="D12" s="31">
        <v>44147</v>
      </c>
      <c r="E12" s="32">
        <f>+D12/$D$59</f>
        <v>0.2139786249182076</v>
      </c>
    </row>
    <row r="13" spans="1:5" x14ac:dyDescent="0.2">
      <c r="A13" s="29" t="s">
        <v>162</v>
      </c>
      <c r="B13" s="31">
        <v>34065</v>
      </c>
      <c r="C13" s="31">
        <v>2711409</v>
      </c>
      <c r="D13" s="31">
        <v>40177</v>
      </c>
      <c r="E13" s="32">
        <f>+D13/$D$59</f>
        <v>0.19473620434772071</v>
      </c>
    </row>
    <row r="14" spans="1:5" x14ac:dyDescent="0.2">
      <c r="A14" s="29" t="s">
        <v>158</v>
      </c>
      <c r="B14" s="31">
        <v>15181</v>
      </c>
      <c r="C14" s="31">
        <v>1192436</v>
      </c>
      <c r="D14" s="31">
        <v>17751</v>
      </c>
      <c r="E14" s="32">
        <f>+D14/$D$59</f>
        <v>8.6038339432421299E-2</v>
      </c>
    </row>
    <row r="15" spans="1:5" x14ac:dyDescent="0.2">
      <c r="A15" s="29" t="s">
        <v>169</v>
      </c>
      <c r="B15" s="31">
        <v>9730</v>
      </c>
      <c r="C15" s="31">
        <v>711754</v>
      </c>
      <c r="D15" s="31">
        <v>11785</v>
      </c>
      <c r="E15" s="32">
        <f>+D15/$D$59</f>
        <v>5.7121392046143034E-2</v>
      </c>
    </row>
    <row r="16" spans="1:5" x14ac:dyDescent="0.2">
      <c r="A16" s="29" t="s">
        <v>130</v>
      </c>
      <c r="B16" s="31">
        <v>9295</v>
      </c>
      <c r="C16" s="31">
        <v>718948</v>
      </c>
      <c r="D16" s="31">
        <v>11052</v>
      </c>
      <c r="E16" s="32">
        <f>+D16/$D$59</f>
        <v>5.3568572328720643E-2</v>
      </c>
    </row>
    <row r="17" spans="1:5" x14ac:dyDescent="0.2">
      <c r="A17" s="29" t="s">
        <v>172</v>
      </c>
      <c r="B17" s="31">
        <v>9059</v>
      </c>
      <c r="C17" s="31">
        <v>639747</v>
      </c>
      <c r="D17" s="31">
        <v>10792</v>
      </c>
      <c r="E17" s="32">
        <f>+D17/$D$59</f>
        <v>5.2308363424860047E-2</v>
      </c>
    </row>
    <row r="18" spans="1:5" x14ac:dyDescent="0.2">
      <c r="A18" s="29" t="s">
        <v>123</v>
      </c>
      <c r="B18" s="31">
        <v>7720</v>
      </c>
      <c r="C18" s="31">
        <v>685253</v>
      </c>
      <c r="D18" s="31">
        <v>9957</v>
      </c>
      <c r="E18" s="32">
        <f>+D18/$D$59</f>
        <v>4.8261154060538498E-2</v>
      </c>
    </row>
    <row r="19" spans="1:5" x14ac:dyDescent="0.2">
      <c r="A19" s="29" t="s">
        <v>148</v>
      </c>
      <c r="B19" s="31">
        <v>7625</v>
      </c>
      <c r="C19" s="31">
        <v>540690</v>
      </c>
      <c r="D19" s="31">
        <v>8426</v>
      </c>
      <c r="E19" s="32">
        <f>+D19/$D$59</f>
        <v>4.0840462399728571E-2</v>
      </c>
    </row>
    <row r="20" spans="1:5" x14ac:dyDescent="0.2">
      <c r="A20" s="29" t="s">
        <v>112</v>
      </c>
      <c r="B20" s="31">
        <v>5309</v>
      </c>
      <c r="C20" s="31">
        <v>362165</v>
      </c>
      <c r="D20" s="31">
        <v>6733</v>
      </c>
      <c r="E20" s="32">
        <f>+D20/$D$59</f>
        <v>3.2634563652667037E-2</v>
      </c>
    </row>
    <row r="21" spans="1:5" x14ac:dyDescent="0.2">
      <c r="A21" s="29" t="s">
        <v>134</v>
      </c>
      <c r="B21" s="31">
        <v>5067</v>
      </c>
      <c r="C21" s="31">
        <v>320184</v>
      </c>
      <c r="D21" s="31">
        <v>5806</v>
      </c>
      <c r="E21" s="32">
        <f>+D21/$D$59</f>
        <v>2.8141434214671739E-2</v>
      </c>
    </row>
    <row r="22" spans="1:5" x14ac:dyDescent="0.2">
      <c r="A22" s="29" t="s">
        <v>132</v>
      </c>
      <c r="B22" s="31">
        <v>4451</v>
      </c>
      <c r="C22" s="31">
        <v>362743</v>
      </c>
      <c r="D22" s="31">
        <v>5085</v>
      </c>
      <c r="E22" s="32">
        <f>+D22/$D$59</f>
        <v>2.4646777985119842E-2</v>
      </c>
    </row>
    <row r="23" spans="1:5" x14ac:dyDescent="0.2">
      <c r="A23" s="29" t="s">
        <v>157</v>
      </c>
      <c r="B23" s="31">
        <v>3033</v>
      </c>
      <c r="C23" s="31">
        <v>207014</v>
      </c>
      <c r="D23" s="31">
        <v>3887</v>
      </c>
      <c r="E23" s="32">
        <f>+D23/$D$59</f>
        <v>1.8840123112715993E-2</v>
      </c>
    </row>
    <row r="24" spans="1:5" x14ac:dyDescent="0.2">
      <c r="A24" s="29" t="s">
        <v>138</v>
      </c>
      <c r="B24" s="31">
        <v>3214</v>
      </c>
      <c r="C24" s="31">
        <v>202179</v>
      </c>
      <c r="D24" s="31">
        <v>3847</v>
      </c>
      <c r="E24" s="32">
        <f>+D24/$D$59</f>
        <v>1.8646244819814362E-2</v>
      </c>
    </row>
    <row r="25" spans="1:5" x14ac:dyDescent="0.2">
      <c r="A25" s="29" t="s">
        <v>173</v>
      </c>
      <c r="B25" s="31">
        <v>3413</v>
      </c>
      <c r="C25" s="31">
        <v>245928</v>
      </c>
      <c r="D25" s="31">
        <v>3806</v>
      </c>
      <c r="E25" s="32">
        <f>+D25/$D$59</f>
        <v>1.844751956959019E-2</v>
      </c>
    </row>
    <row r="26" spans="1:5" x14ac:dyDescent="0.2">
      <c r="A26" s="29" t="s">
        <v>119</v>
      </c>
      <c r="B26" s="31">
        <v>2701</v>
      </c>
      <c r="C26" s="31">
        <v>195849</v>
      </c>
      <c r="D26" s="31">
        <v>3498</v>
      </c>
      <c r="E26" s="32">
        <f>+D26/$D$59</f>
        <v>1.6954656714247632E-2</v>
      </c>
    </row>
    <row r="27" spans="1:5" x14ac:dyDescent="0.2">
      <c r="A27" s="29" t="s">
        <v>155</v>
      </c>
      <c r="B27" s="31">
        <v>2814</v>
      </c>
      <c r="C27" s="31">
        <v>262589</v>
      </c>
      <c r="D27" s="31">
        <v>3194</v>
      </c>
      <c r="E27" s="32">
        <f>+D27/$D$59</f>
        <v>1.5481181688195235E-2</v>
      </c>
    </row>
    <row r="28" spans="1:5" x14ac:dyDescent="0.2">
      <c r="A28" s="29" t="s">
        <v>128</v>
      </c>
      <c r="B28" s="31">
        <v>1906</v>
      </c>
      <c r="C28" s="31">
        <v>147054</v>
      </c>
      <c r="D28" s="31">
        <v>2362</v>
      </c>
      <c r="E28" s="32">
        <f>+D28/$D$59</f>
        <v>1.1448513195841311E-2</v>
      </c>
    </row>
    <row r="29" spans="1:5" x14ac:dyDescent="0.2">
      <c r="A29" s="29" t="s">
        <v>139</v>
      </c>
      <c r="B29" s="31">
        <v>1899</v>
      </c>
      <c r="C29" s="31">
        <v>136948</v>
      </c>
      <c r="D29" s="31">
        <v>2229</v>
      </c>
      <c r="E29" s="32">
        <f>+D29/$D$59</f>
        <v>1.0803867871943387E-2</v>
      </c>
    </row>
    <row r="30" spans="1:5" x14ac:dyDescent="0.2">
      <c r="A30" s="29" t="s">
        <v>170</v>
      </c>
      <c r="B30" s="31">
        <v>1604</v>
      </c>
      <c r="C30" s="31">
        <v>114108</v>
      </c>
      <c r="D30" s="31">
        <v>1857</v>
      </c>
      <c r="E30" s="32">
        <f>+D30/$D$59</f>
        <v>9.00079974795822E-3</v>
      </c>
    </row>
    <row r="31" spans="1:5" x14ac:dyDescent="0.2">
      <c r="A31" s="29" t="s">
        <v>136</v>
      </c>
      <c r="B31" s="31">
        <v>1106</v>
      </c>
      <c r="C31" s="31">
        <v>77968</v>
      </c>
      <c r="D31" s="31">
        <v>1347</v>
      </c>
      <c r="E31" s="32">
        <f>+D31/$D$59</f>
        <v>6.5288515134624241E-3</v>
      </c>
    </row>
    <row r="32" spans="1:5" x14ac:dyDescent="0.2">
      <c r="A32" s="29" t="s">
        <v>111</v>
      </c>
      <c r="B32" s="31">
        <v>994</v>
      </c>
      <c r="C32" s="31">
        <v>67253</v>
      </c>
      <c r="D32" s="31">
        <v>1137</v>
      </c>
      <c r="E32" s="32">
        <f>+D32/$D$59</f>
        <v>5.5109904757288612E-3</v>
      </c>
    </row>
    <row r="33" spans="1:5" x14ac:dyDescent="0.2">
      <c r="A33" s="29" t="s">
        <v>149</v>
      </c>
      <c r="B33" s="31">
        <v>715</v>
      </c>
      <c r="C33" s="31">
        <v>47402</v>
      </c>
      <c r="D33" s="31">
        <v>846</v>
      </c>
      <c r="E33" s="32">
        <f>+D33/$D$59</f>
        <v>4.100525894869496E-3</v>
      </c>
    </row>
    <row r="34" spans="1:5" x14ac:dyDescent="0.2">
      <c r="A34" s="29" t="s">
        <v>150</v>
      </c>
      <c r="B34" s="31">
        <v>630</v>
      </c>
      <c r="C34" s="31">
        <v>41756</v>
      </c>
      <c r="D34" s="31">
        <v>730</v>
      </c>
      <c r="E34" s="32">
        <f>+D34/$D$59</f>
        <v>3.5382788454547658E-3</v>
      </c>
    </row>
    <row r="35" spans="1:5" x14ac:dyDescent="0.2">
      <c r="A35" s="29" t="s">
        <v>166</v>
      </c>
      <c r="B35" s="31">
        <v>611</v>
      </c>
      <c r="C35" s="31">
        <v>49945</v>
      </c>
      <c r="D35" s="31">
        <v>711</v>
      </c>
      <c r="E35" s="32">
        <f>+D35/$D$59</f>
        <v>3.4461866563264909E-3</v>
      </c>
    </row>
    <row r="36" spans="1:5" x14ac:dyDescent="0.2">
      <c r="A36" s="29" t="s">
        <v>145</v>
      </c>
      <c r="B36" s="31">
        <v>511</v>
      </c>
      <c r="C36" s="31">
        <v>36194</v>
      </c>
      <c r="D36" s="31">
        <v>590</v>
      </c>
      <c r="E36" s="32">
        <f>+D36/$D$59</f>
        <v>2.8597048202990572E-3</v>
      </c>
    </row>
    <row r="37" spans="1:5" x14ac:dyDescent="0.2">
      <c r="A37" s="29" t="s">
        <v>137</v>
      </c>
      <c r="B37" s="31">
        <v>386</v>
      </c>
      <c r="C37" s="31">
        <v>25448</v>
      </c>
      <c r="D37" s="31">
        <v>476</v>
      </c>
      <c r="E37" s="32">
        <f>+D37/$D$59</f>
        <v>2.3071516855294088E-3</v>
      </c>
    </row>
    <row r="38" spans="1:5" x14ac:dyDescent="0.2">
      <c r="A38" s="29" t="s">
        <v>161</v>
      </c>
      <c r="B38" s="31">
        <v>360</v>
      </c>
      <c r="C38" s="31">
        <v>22884</v>
      </c>
      <c r="D38" s="31">
        <v>452</v>
      </c>
      <c r="E38" s="32">
        <f>+D38/$D$59</f>
        <v>2.1908247097884304E-3</v>
      </c>
    </row>
    <row r="39" spans="1:5" x14ac:dyDescent="0.2">
      <c r="A39" s="29" t="s">
        <v>165</v>
      </c>
      <c r="B39" s="31">
        <v>343</v>
      </c>
      <c r="C39" s="31">
        <v>23363</v>
      </c>
      <c r="D39" s="31">
        <v>425</v>
      </c>
      <c r="E39" s="32">
        <f>+D39/$D$59</f>
        <v>2.0599568620798293E-3</v>
      </c>
    </row>
    <row r="40" spans="1:5" x14ac:dyDescent="0.2">
      <c r="A40" s="29" t="s">
        <v>114</v>
      </c>
      <c r="B40" s="31">
        <v>321</v>
      </c>
      <c r="C40" s="31">
        <v>21038</v>
      </c>
      <c r="D40" s="31">
        <v>395</v>
      </c>
      <c r="E40" s="32">
        <f>+D40/$D$59</f>
        <v>1.9145481424036061E-3</v>
      </c>
    </row>
    <row r="41" spans="1:5" x14ac:dyDescent="0.2">
      <c r="A41" s="29" t="s">
        <v>133</v>
      </c>
      <c r="B41" s="31">
        <v>355</v>
      </c>
      <c r="C41" s="31">
        <v>27532</v>
      </c>
      <c r="D41" s="31">
        <v>395</v>
      </c>
      <c r="E41" s="32">
        <f>+D41/$D$59</f>
        <v>1.9145481424036061E-3</v>
      </c>
    </row>
    <row r="42" spans="1:5" x14ac:dyDescent="0.2">
      <c r="A42" s="29" t="s">
        <v>167</v>
      </c>
      <c r="B42" s="31">
        <v>239</v>
      </c>
      <c r="C42" s="31">
        <v>18647</v>
      </c>
      <c r="D42" s="31">
        <v>325</v>
      </c>
      <c r="E42" s="32">
        <f>+D42/$D$59</f>
        <v>1.5752611298257518E-3</v>
      </c>
    </row>
    <row r="43" spans="1:5" x14ac:dyDescent="0.2">
      <c r="A43" s="29" t="s">
        <v>152</v>
      </c>
      <c r="B43" s="31">
        <v>254</v>
      </c>
      <c r="C43" s="31">
        <v>9970</v>
      </c>
      <c r="D43" s="31">
        <v>305</v>
      </c>
      <c r="E43" s="32">
        <f>+D43/$D$59</f>
        <v>1.4783219833749365E-3</v>
      </c>
    </row>
    <row r="44" spans="1:5" x14ac:dyDescent="0.2">
      <c r="A44" s="29" t="s">
        <v>120</v>
      </c>
      <c r="B44" s="31">
        <v>246</v>
      </c>
      <c r="C44" s="31">
        <v>24673</v>
      </c>
      <c r="D44" s="31">
        <v>286</v>
      </c>
      <c r="E44" s="32">
        <f>+D44/$D$59</f>
        <v>1.3862297942466616E-3</v>
      </c>
    </row>
    <row r="45" spans="1:5" x14ac:dyDescent="0.2">
      <c r="A45" s="29" t="s">
        <v>151</v>
      </c>
      <c r="B45" s="31">
        <v>219</v>
      </c>
      <c r="C45" s="31">
        <v>12705</v>
      </c>
      <c r="D45" s="31">
        <v>250</v>
      </c>
      <c r="E45" s="32">
        <f>+D45/$D$59</f>
        <v>1.2117393306351938E-3</v>
      </c>
    </row>
    <row r="46" spans="1:5" x14ac:dyDescent="0.2">
      <c r="A46" s="29" t="s">
        <v>153</v>
      </c>
      <c r="B46" s="31">
        <v>185</v>
      </c>
      <c r="C46" s="31">
        <v>12670</v>
      </c>
      <c r="D46" s="31">
        <v>202</v>
      </c>
      <c r="E46" s="32">
        <f>+D46/$D$59</f>
        <v>9.7908537915323657E-4</v>
      </c>
    </row>
    <row r="47" spans="1:5" x14ac:dyDescent="0.2">
      <c r="A47" s="29" t="s">
        <v>125</v>
      </c>
      <c r="B47" s="31">
        <v>136</v>
      </c>
      <c r="C47" s="31">
        <v>11180</v>
      </c>
      <c r="D47" s="31">
        <v>165</v>
      </c>
      <c r="E47" s="32">
        <f>+D47/$D$59</f>
        <v>7.9974795821922788E-4</v>
      </c>
    </row>
    <row r="48" spans="1:5" x14ac:dyDescent="0.2">
      <c r="A48" s="29" t="s">
        <v>115</v>
      </c>
      <c r="B48" s="31">
        <v>145</v>
      </c>
      <c r="C48" s="31">
        <v>7385</v>
      </c>
      <c r="D48" s="31">
        <v>142</v>
      </c>
      <c r="E48" s="32">
        <f>+D48/$D$59</f>
        <v>6.8826793980079003E-4</v>
      </c>
    </row>
    <row r="49" spans="1:5" x14ac:dyDescent="0.2">
      <c r="A49" s="29" t="s">
        <v>140</v>
      </c>
      <c r="B49" s="31">
        <v>100</v>
      </c>
      <c r="C49" s="31">
        <v>7118</v>
      </c>
      <c r="D49" s="31">
        <v>141</v>
      </c>
      <c r="E49" s="32">
        <f>+D49/$D$59</f>
        <v>6.8342098247824927E-4</v>
      </c>
    </row>
    <row r="50" spans="1:5" x14ac:dyDescent="0.2">
      <c r="A50" s="29" t="s">
        <v>181</v>
      </c>
      <c r="B50" s="31">
        <v>102</v>
      </c>
      <c r="C50" s="31">
        <v>6636</v>
      </c>
      <c r="D50" s="31">
        <v>118</v>
      </c>
      <c r="E50" s="32">
        <f>+D50/$D$59</f>
        <v>5.7194096405981142E-4</v>
      </c>
    </row>
    <row r="51" spans="1:5" x14ac:dyDescent="0.2">
      <c r="A51" s="29" t="s">
        <v>159</v>
      </c>
      <c r="B51" s="31">
        <v>81</v>
      </c>
      <c r="C51" s="31">
        <v>4536</v>
      </c>
      <c r="D51" s="31">
        <v>93</v>
      </c>
      <c r="E51" s="32">
        <f>+D51/$D$59</f>
        <v>4.507670309962921E-4</v>
      </c>
    </row>
    <row r="52" spans="1:5" x14ac:dyDescent="0.2">
      <c r="A52" s="29" t="s">
        <v>105</v>
      </c>
      <c r="B52" s="31">
        <v>74</v>
      </c>
      <c r="C52" s="31">
        <v>4736</v>
      </c>
      <c r="D52" s="31">
        <v>91</v>
      </c>
      <c r="E52" s="32">
        <f>+D52/$D$59</f>
        <v>4.4107311635121051E-4</v>
      </c>
    </row>
    <row r="53" spans="1:5" x14ac:dyDescent="0.2">
      <c r="A53" s="29" t="s">
        <v>104</v>
      </c>
      <c r="B53" s="31">
        <v>81</v>
      </c>
      <c r="C53" s="31">
        <v>6615</v>
      </c>
      <c r="D53" s="31">
        <v>88</v>
      </c>
      <c r="E53" s="32">
        <f>+D53/$D$59</f>
        <v>4.2653224438358821E-4</v>
      </c>
    </row>
    <row r="54" spans="1:5" x14ac:dyDescent="0.2">
      <c r="A54" s="29" t="s">
        <v>182</v>
      </c>
      <c r="B54" s="31">
        <v>60</v>
      </c>
      <c r="C54" s="31">
        <v>3840</v>
      </c>
      <c r="D54" s="31">
        <v>76</v>
      </c>
      <c r="E54" s="32">
        <f>+D54/$D$59</f>
        <v>3.683687565130989E-4</v>
      </c>
    </row>
    <row r="55" spans="1:5" x14ac:dyDescent="0.2">
      <c r="A55" s="29" t="s">
        <v>174</v>
      </c>
      <c r="B55" s="31">
        <v>40</v>
      </c>
      <c r="C55" s="31">
        <v>2380</v>
      </c>
      <c r="D55" s="31">
        <v>49</v>
      </c>
      <c r="E55" s="32">
        <f>+D55/$D$59</f>
        <v>2.3750090880449796E-4</v>
      </c>
    </row>
    <row r="56" spans="1:5" x14ac:dyDescent="0.2">
      <c r="A56" s="29" t="s">
        <v>127</v>
      </c>
      <c r="B56" s="31">
        <v>42</v>
      </c>
      <c r="C56" s="31">
        <v>2352</v>
      </c>
      <c r="D56" s="31">
        <v>45</v>
      </c>
      <c r="E56" s="32">
        <f>+D56/$D$59</f>
        <v>2.1811307951433487E-4</v>
      </c>
    </row>
    <row r="57" spans="1:5" x14ac:dyDescent="0.2">
      <c r="A57" s="29" t="s">
        <v>122</v>
      </c>
      <c r="B57" s="31">
        <v>20</v>
      </c>
      <c r="C57" s="31">
        <v>1260</v>
      </c>
      <c r="D57" s="31">
        <v>23</v>
      </c>
      <c r="E57" s="32">
        <f>+D57/$D$59</f>
        <v>1.1148001841843782E-4</v>
      </c>
    </row>
    <row r="58" spans="1:5" x14ac:dyDescent="0.2">
      <c r="A58" s="29" t="s">
        <v>118</v>
      </c>
      <c r="B58" s="31">
        <v>21</v>
      </c>
      <c r="C58" s="31">
        <v>1029</v>
      </c>
      <c r="D58" s="31">
        <v>21</v>
      </c>
      <c r="E58" s="32">
        <f>+D58/$D$59</f>
        <v>1.0178610377335627E-4</v>
      </c>
    </row>
    <row r="59" spans="1:5" x14ac:dyDescent="0.2">
      <c r="A59" s="35" t="s">
        <v>183</v>
      </c>
      <c r="B59" s="23">
        <f>SUM(B12:B58)</f>
        <v>174764</v>
      </c>
      <c r="C59" s="23">
        <f>SUM(C12:C58)</f>
        <v>13081033</v>
      </c>
      <c r="D59" s="23">
        <f>SUM(D12:D58)</f>
        <v>206315</v>
      </c>
      <c r="E59" s="36">
        <f>SUM(E12:E58)</f>
        <v>1.0000000000000004</v>
      </c>
    </row>
  </sheetData>
  <sortState xmlns:xlrd2="http://schemas.microsoft.com/office/spreadsheetml/2017/richdata2" ref="A12:E58">
    <sortCondition descending="1" ref="D12:D58"/>
  </sortState>
  <pageMargins left="1.1416666666666699" right="0.31527777777777799" top="0.35416666666666702" bottom="0.43263888888888902" header="0.51180555555555496" footer="0.196527777777778"/>
  <pageSetup paperSize="9" firstPageNumber="0" orientation="portrait" horizontalDpi="300" verticalDpi="300"/>
  <headerFooter>
    <oddFooter>&amp;CForm.1100 - 31/03/08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AMK127"/>
  <sheetViews>
    <sheetView showGridLines="0" workbookViewId="0">
      <selection activeCell="H1" sqref="H1"/>
    </sheetView>
  </sheetViews>
  <sheetFormatPr baseColWidth="10" defaultColWidth="9.1406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 customWidth="1"/>
    <col min="8" max="8" width="9.42578125" style="1" customWidth="1"/>
    <col min="9" max="1025" width="11.42578125" style="1" customWidth="1"/>
  </cols>
  <sheetData>
    <row r="9" spans="1:18" x14ac:dyDescent="0.2">
      <c r="A9" s="3" t="s">
        <v>184</v>
      </c>
      <c r="B9" s="3"/>
      <c r="C9" s="3"/>
      <c r="D9" s="3"/>
      <c r="E9" s="4"/>
      <c r="F9" s="4"/>
      <c r="G9" s="39"/>
      <c r="H9" s="39"/>
      <c r="I9" s="40"/>
    </row>
    <row r="10" spans="1:18" x14ac:dyDescent="0.2">
      <c r="A10" s="3"/>
      <c r="B10" s="3"/>
      <c r="C10" s="3"/>
      <c r="D10" s="3"/>
      <c r="E10" s="41"/>
      <c r="G10" s="39"/>
      <c r="H10" s="39"/>
      <c r="I10" s="40"/>
    </row>
    <row r="11" spans="1:18" x14ac:dyDescent="0.2">
      <c r="A11" s="42"/>
      <c r="B11" s="3"/>
      <c r="C11" s="3"/>
      <c r="D11" s="3"/>
      <c r="E11" s="3" t="str">
        <f>+CONCATENATE(MID(Principal!C11,1,14)," de ambas temporadas")</f>
        <v>Datos al 31/12 de ambas temporadas</v>
      </c>
      <c r="F11" s="4"/>
      <c r="G11" s="39"/>
      <c r="H11" s="39"/>
      <c r="I11" s="40"/>
    </row>
    <row r="12" spans="1:18" ht="3.75" customHeight="1" x14ac:dyDescent="0.2">
      <c r="A12" s="43"/>
      <c r="B12" s="43"/>
      <c r="C12" s="43"/>
      <c r="D12" s="43"/>
      <c r="E12" s="40"/>
      <c r="F12" s="40"/>
      <c r="G12" s="44"/>
      <c r="H12" s="44"/>
      <c r="I12" s="40"/>
    </row>
    <row r="13" spans="1:18" x14ac:dyDescent="0.2">
      <c r="A13" s="45" t="s">
        <v>185</v>
      </c>
      <c r="B13" s="46"/>
      <c r="C13" s="46"/>
      <c r="D13" s="47"/>
      <c r="E13" s="48" t="s">
        <v>186</v>
      </c>
      <c r="F13" s="48"/>
      <c r="G13" s="49"/>
      <c r="H13" s="50" t="s">
        <v>187</v>
      </c>
      <c r="I13" s="40"/>
      <c r="K13" s="6"/>
      <c r="L13" s="6"/>
      <c r="M13" s="6"/>
      <c r="N13" s="6"/>
      <c r="O13" s="6"/>
      <c r="P13" s="6"/>
      <c r="Q13" s="6"/>
      <c r="R13" s="6"/>
    </row>
    <row r="14" spans="1:18" x14ac:dyDescent="0.2">
      <c r="A14" s="51" t="s">
        <v>188</v>
      </c>
      <c r="B14" s="52" t="s">
        <v>10</v>
      </c>
      <c r="C14" s="52" t="s">
        <v>11</v>
      </c>
      <c r="D14" s="53" t="s">
        <v>12</v>
      </c>
      <c r="E14" s="54" t="s">
        <v>10</v>
      </c>
      <c r="F14" s="54" t="s">
        <v>11</v>
      </c>
      <c r="G14" s="55" t="s">
        <v>12</v>
      </c>
      <c r="H14" s="56" t="s">
        <v>189</v>
      </c>
      <c r="I14" s="57"/>
      <c r="K14" s="58"/>
      <c r="L14" s="18"/>
      <c r="M14" s="18"/>
      <c r="N14" s="58"/>
      <c r="O14" s="58"/>
      <c r="P14" s="58"/>
      <c r="Q14" s="58"/>
      <c r="R14" s="59"/>
    </row>
    <row r="15" spans="1:18" x14ac:dyDescent="0.2">
      <c r="A15" s="60" t="s">
        <v>190</v>
      </c>
      <c r="B15" s="61">
        <v>240</v>
      </c>
      <c r="C15" s="61">
        <v>260</v>
      </c>
      <c r="D15" s="61">
        <v>262</v>
      </c>
      <c r="E15" s="62">
        <v>0</v>
      </c>
      <c r="F15" s="63">
        <v>0</v>
      </c>
      <c r="G15" s="63">
        <v>0</v>
      </c>
      <c r="H15" s="64">
        <f>(+G15-D15)/D15</f>
        <v>-1</v>
      </c>
      <c r="I15" s="65"/>
      <c r="K15" s="66"/>
      <c r="L15" s="67"/>
      <c r="M15" s="67"/>
      <c r="N15" s="22"/>
      <c r="O15" s="22"/>
      <c r="P15" s="22"/>
      <c r="Q15" s="22"/>
      <c r="R15" s="22"/>
    </row>
    <row r="16" spans="1:18" x14ac:dyDescent="0.2">
      <c r="A16" s="60" t="s">
        <v>191</v>
      </c>
      <c r="B16" s="61">
        <v>0</v>
      </c>
      <c r="C16" s="61">
        <v>0</v>
      </c>
      <c r="D16" s="61">
        <v>0</v>
      </c>
      <c r="E16" s="62">
        <v>0</v>
      </c>
      <c r="F16" s="63">
        <v>1</v>
      </c>
      <c r="G16" s="63">
        <v>21</v>
      </c>
      <c r="H16" s="64" t="s">
        <v>192</v>
      </c>
      <c r="I16" s="65"/>
      <c r="K16" s="66"/>
      <c r="L16" s="67"/>
      <c r="M16" s="67"/>
      <c r="N16" s="22"/>
      <c r="O16" s="22"/>
      <c r="P16" s="22"/>
      <c r="Q16" s="22"/>
      <c r="R16" s="22"/>
    </row>
    <row r="17" spans="1:18" x14ac:dyDescent="0.2">
      <c r="A17" s="60" t="s">
        <v>193</v>
      </c>
      <c r="B17" s="61">
        <v>5356</v>
      </c>
      <c r="C17" s="61">
        <v>14763</v>
      </c>
      <c r="D17" s="61">
        <v>12054</v>
      </c>
      <c r="E17" s="62">
        <v>9550</v>
      </c>
      <c r="F17" s="63">
        <v>15836</v>
      </c>
      <c r="G17" s="63">
        <v>12359</v>
      </c>
      <c r="H17" s="64">
        <f>(+G17-D17)/D17</f>
        <v>2.5302804048448646E-2</v>
      </c>
      <c r="I17" s="65"/>
      <c r="K17" s="66"/>
      <c r="L17" s="67"/>
      <c r="M17" s="67"/>
      <c r="N17" s="22"/>
      <c r="O17" s="22"/>
      <c r="P17" s="22"/>
      <c r="Q17" s="22"/>
      <c r="R17" s="22"/>
    </row>
    <row r="18" spans="1:18" x14ac:dyDescent="0.2">
      <c r="A18" s="60" t="s">
        <v>194</v>
      </c>
      <c r="B18" s="61">
        <v>64</v>
      </c>
      <c r="C18" s="61">
        <v>64</v>
      </c>
      <c r="D18" s="61">
        <v>78</v>
      </c>
      <c r="E18" s="62">
        <v>0</v>
      </c>
      <c r="F18" s="63">
        <v>0</v>
      </c>
      <c r="G18" s="63">
        <v>0</v>
      </c>
      <c r="H18" s="64">
        <f>(+G18-D18)/D18</f>
        <v>-1</v>
      </c>
      <c r="I18" s="65"/>
      <c r="K18" s="66"/>
      <c r="L18" s="67"/>
      <c r="M18" s="67"/>
      <c r="N18" s="22"/>
      <c r="O18" s="22"/>
      <c r="P18" s="22"/>
      <c r="Q18" s="22"/>
      <c r="R18" s="22"/>
    </row>
    <row r="19" spans="1:18" x14ac:dyDescent="0.2">
      <c r="A19" s="60" t="s">
        <v>195</v>
      </c>
      <c r="B19" s="61">
        <v>0</v>
      </c>
      <c r="C19" s="61">
        <v>89</v>
      </c>
      <c r="D19" s="61">
        <v>2356</v>
      </c>
      <c r="E19" s="62">
        <v>0</v>
      </c>
      <c r="F19" s="63">
        <v>68</v>
      </c>
      <c r="G19" s="63">
        <v>1673</v>
      </c>
      <c r="H19" s="64">
        <f>(+G19-D19)/D19</f>
        <v>-0.28989813242784379</v>
      </c>
      <c r="I19" s="65"/>
      <c r="K19" s="66"/>
      <c r="L19" s="67"/>
      <c r="M19" s="67"/>
      <c r="N19" s="22"/>
      <c r="O19" s="22"/>
      <c r="P19" s="22"/>
      <c r="Q19" s="22"/>
      <c r="R19" s="22"/>
    </row>
    <row r="20" spans="1:18" x14ac:dyDescent="0.2">
      <c r="A20" s="60" t="s">
        <v>196</v>
      </c>
      <c r="B20" s="61">
        <v>0</v>
      </c>
      <c r="C20" s="61">
        <v>24</v>
      </c>
      <c r="D20" s="61">
        <v>270</v>
      </c>
      <c r="E20" s="62">
        <v>0</v>
      </c>
      <c r="F20" s="63">
        <v>0</v>
      </c>
      <c r="G20" s="63">
        <v>0</v>
      </c>
      <c r="H20" s="64">
        <f t="shared" ref="H20:H25" si="0">(+G20-D20)/D20</f>
        <v>-1</v>
      </c>
      <c r="I20" s="65"/>
      <c r="K20" s="66"/>
      <c r="L20" s="67"/>
      <c r="M20" s="67"/>
      <c r="N20" s="22"/>
      <c r="O20" s="22"/>
      <c r="P20" s="22"/>
      <c r="Q20" s="22"/>
      <c r="R20" s="22"/>
    </row>
    <row r="21" spans="1:18" x14ac:dyDescent="0.2">
      <c r="A21" s="60" t="s">
        <v>197</v>
      </c>
      <c r="B21" s="61">
        <v>0</v>
      </c>
      <c r="C21" s="61">
        <v>29</v>
      </c>
      <c r="D21" s="61">
        <v>806</v>
      </c>
      <c r="E21" s="62">
        <v>0</v>
      </c>
      <c r="F21" s="63">
        <v>12</v>
      </c>
      <c r="G21" s="63">
        <v>333</v>
      </c>
      <c r="H21" s="64">
        <f t="shared" si="0"/>
        <v>-0.58684863523573205</v>
      </c>
      <c r="I21" s="65"/>
      <c r="K21" s="66"/>
      <c r="L21" s="67"/>
      <c r="M21" s="67"/>
      <c r="N21" s="22"/>
      <c r="O21" s="22"/>
      <c r="P21" s="22"/>
      <c r="Q21" s="22"/>
      <c r="R21" s="22"/>
    </row>
    <row r="22" spans="1:18" x14ac:dyDescent="0.2">
      <c r="A22" s="60" t="s">
        <v>198</v>
      </c>
      <c r="B22" s="61">
        <v>0</v>
      </c>
      <c r="C22" s="61">
        <v>10</v>
      </c>
      <c r="D22" s="61">
        <v>277</v>
      </c>
      <c r="E22" s="62">
        <v>0</v>
      </c>
      <c r="F22" s="63">
        <v>0</v>
      </c>
      <c r="G22" s="63">
        <v>0</v>
      </c>
      <c r="H22" s="64">
        <f t="shared" si="0"/>
        <v>-1</v>
      </c>
      <c r="I22" s="65"/>
      <c r="K22" s="66"/>
      <c r="L22" s="67"/>
      <c r="M22" s="67"/>
      <c r="N22" s="22"/>
      <c r="O22" s="22"/>
      <c r="P22" s="22"/>
      <c r="Q22" s="22"/>
      <c r="R22" s="22"/>
    </row>
    <row r="23" spans="1:18" x14ac:dyDescent="0.2">
      <c r="A23" s="60" t="s">
        <v>199</v>
      </c>
      <c r="B23" s="61">
        <v>100</v>
      </c>
      <c r="C23" s="61">
        <v>6000</v>
      </c>
      <c r="D23" s="61">
        <v>136</v>
      </c>
      <c r="E23" s="62">
        <v>0</v>
      </c>
      <c r="F23" s="63">
        <v>0</v>
      </c>
      <c r="G23" s="63">
        <v>0</v>
      </c>
      <c r="H23" s="64">
        <f t="shared" si="0"/>
        <v>-1</v>
      </c>
      <c r="I23" s="65"/>
      <c r="K23" s="66"/>
      <c r="L23" s="67"/>
      <c r="M23" s="67"/>
      <c r="N23" s="22"/>
      <c r="O23" s="22"/>
      <c r="P23" s="22"/>
      <c r="Q23" s="22"/>
      <c r="R23" s="22"/>
    </row>
    <row r="24" spans="1:18" x14ac:dyDescent="0.2">
      <c r="A24" s="60" t="s">
        <v>200</v>
      </c>
      <c r="B24" s="61">
        <v>60</v>
      </c>
      <c r="C24" s="61">
        <v>15481</v>
      </c>
      <c r="D24" s="61">
        <v>4000</v>
      </c>
      <c r="E24" s="62">
        <v>0</v>
      </c>
      <c r="F24" s="63">
        <v>0</v>
      </c>
      <c r="G24" s="63">
        <v>0</v>
      </c>
      <c r="H24" s="64">
        <f t="shared" si="0"/>
        <v>-1</v>
      </c>
      <c r="I24" s="65"/>
      <c r="K24" s="66"/>
      <c r="L24" s="67"/>
      <c r="M24" s="67"/>
      <c r="N24" s="22"/>
      <c r="O24" s="22"/>
      <c r="P24" s="22"/>
      <c r="Q24" s="22"/>
      <c r="R24" s="22"/>
    </row>
    <row r="25" spans="1:18" x14ac:dyDescent="0.2">
      <c r="A25" s="60" t="s">
        <v>201</v>
      </c>
      <c r="B25" s="61">
        <v>0</v>
      </c>
      <c r="C25" s="61">
        <v>559</v>
      </c>
      <c r="D25" s="61">
        <v>17</v>
      </c>
      <c r="E25" s="62">
        <v>0</v>
      </c>
      <c r="F25" s="63">
        <v>0</v>
      </c>
      <c r="G25" s="63">
        <v>0</v>
      </c>
      <c r="H25" s="64">
        <f t="shared" si="0"/>
        <v>-1</v>
      </c>
      <c r="I25" s="65"/>
      <c r="K25" s="66"/>
      <c r="L25" s="67"/>
      <c r="M25" s="67"/>
      <c r="N25" s="22"/>
      <c r="O25" s="22"/>
      <c r="P25" s="22"/>
      <c r="Q25" s="22"/>
      <c r="R25" s="22"/>
    </row>
    <row r="26" spans="1:18" x14ac:dyDescent="0.2">
      <c r="A26" s="60" t="s">
        <v>202</v>
      </c>
      <c r="B26" s="61">
        <v>0</v>
      </c>
      <c r="C26" s="61">
        <v>0</v>
      </c>
      <c r="D26" s="61">
        <v>0</v>
      </c>
      <c r="E26" s="62">
        <v>30</v>
      </c>
      <c r="F26" s="63">
        <v>5890</v>
      </c>
      <c r="G26" s="63">
        <v>29</v>
      </c>
      <c r="H26" s="64" t="s">
        <v>192</v>
      </c>
      <c r="I26" s="65"/>
      <c r="K26" s="66"/>
      <c r="L26" s="67"/>
      <c r="M26" s="67"/>
      <c r="N26" s="22"/>
      <c r="O26" s="22"/>
      <c r="P26" s="22"/>
      <c r="Q26" s="22"/>
      <c r="R26" s="22"/>
    </row>
    <row r="27" spans="1:18" x14ac:dyDescent="0.2">
      <c r="A27" s="60" t="s">
        <v>203</v>
      </c>
      <c r="B27" s="61">
        <v>0</v>
      </c>
      <c r="C27" s="61">
        <v>0</v>
      </c>
      <c r="D27" s="61">
        <v>0</v>
      </c>
      <c r="E27" s="62">
        <v>0</v>
      </c>
      <c r="F27" s="63">
        <v>30535</v>
      </c>
      <c r="G27" s="63">
        <v>627</v>
      </c>
      <c r="H27" s="64" t="s">
        <v>192</v>
      </c>
      <c r="I27" s="65"/>
      <c r="K27" s="66"/>
      <c r="L27" s="67"/>
      <c r="M27" s="67"/>
      <c r="N27" s="22"/>
      <c r="O27" s="22"/>
      <c r="P27" s="22"/>
      <c r="Q27" s="22"/>
      <c r="R27" s="22"/>
    </row>
    <row r="28" spans="1:18" x14ac:dyDescent="0.2">
      <c r="A28" s="60" t="s">
        <v>204</v>
      </c>
      <c r="B28" s="61">
        <v>0</v>
      </c>
      <c r="C28" s="61">
        <v>336980</v>
      </c>
      <c r="D28" s="61">
        <v>10380</v>
      </c>
      <c r="E28" s="62">
        <v>0</v>
      </c>
      <c r="F28" s="63">
        <v>362334</v>
      </c>
      <c r="G28" s="63">
        <v>11002</v>
      </c>
      <c r="H28" s="64">
        <f>(+G28-D28)/D28</f>
        <v>5.9922928709055877E-2</v>
      </c>
      <c r="I28" s="65"/>
      <c r="K28" s="66"/>
      <c r="L28" s="67"/>
      <c r="M28" s="67"/>
      <c r="N28" s="22"/>
      <c r="O28" s="22"/>
      <c r="P28" s="22"/>
      <c r="Q28" s="22"/>
      <c r="R28" s="22"/>
    </row>
    <row r="29" spans="1:18" x14ac:dyDescent="0.2">
      <c r="A29" s="60" t="s">
        <v>205</v>
      </c>
      <c r="B29" s="61">
        <v>0</v>
      </c>
      <c r="C29" s="61">
        <v>0</v>
      </c>
      <c r="D29" s="61">
        <v>0</v>
      </c>
      <c r="E29" s="62">
        <v>0</v>
      </c>
      <c r="F29" s="63">
        <v>1</v>
      </c>
      <c r="G29" s="63">
        <v>5</v>
      </c>
      <c r="H29" s="64" t="s">
        <v>192</v>
      </c>
      <c r="I29" s="65"/>
      <c r="K29" s="66"/>
      <c r="L29" s="67"/>
      <c r="M29" s="67"/>
      <c r="N29" s="22"/>
      <c r="O29" s="22"/>
      <c r="P29" s="22"/>
      <c r="Q29" s="22"/>
      <c r="R29" s="22"/>
    </row>
    <row r="30" spans="1:18" x14ac:dyDescent="0.2">
      <c r="A30" s="60" t="s">
        <v>206</v>
      </c>
      <c r="B30" s="61">
        <v>826</v>
      </c>
      <c r="C30" s="61">
        <v>4990</v>
      </c>
      <c r="D30" s="61">
        <v>1224</v>
      </c>
      <c r="E30" s="62">
        <v>449</v>
      </c>
      <c r="F30" s="63">
        <v>7882</v>
      </c>
      <c r="G30" s="63">
        <v>591</v>
      </c>
      <c r="H30" s="64">
        <f t="shared" ref="H30:H39" si="1">(+G30-D30)/D30</f>
        <v>-0.51715686274509809</v>
      </c>
      <c r="I30" s="65"/>
      <c r="K30" s="66"/>
      <c r="L30" s="67"/>
      <c r="M30" s="67"/>
      <c r="N30" s="22"/>
      <c r="O30" s="22"/>
      <c r="P30" s="22"/>
      <c r="Q30" s="22"/>
      <c r="R30" s="22"/>
    </row>
    <row r="31" spans="1:18" x14ac:dyDescent="0.2">
      <c r="A31" s="60" t="s">
        <v>207</v>
      </c>
      <c r="B31" s="61">
        <v>144</v>
      </c>
      <c r="C31" s="61">
        <v>5322</v>
      </c>
      <c r="D31" s="61">
        <v>141</v>
      </c>
      <c r="E31" s="62">
        <v>0</v>
      </c>
      <c r="F31" s="63">
        <v>0</v>
      </c>
      <c r="G31" s="63">
        <v>0</v>
      </c>
      <c r="H31" s="64">
        <f t="shared" si="1"/>
        <v>-1</v>
      </c>
      <c r="I31" s="65"/>
      <c r="K31" s="66"/>
      <c r="L31" s="67"/>
      <c r="M31" s="67"/>
      <c r="N31" s="22"/>
      <c r="O31" s="22"/>
      <c r="P31" s="22"/>
      <c r="Q31" s="22"/>
      <c r="R31" s="22"/>
    </row>
    <row r="32" spans="1:18" x14ac:dyDescent="0.2">
      <c r="A32" s="60" t="s">
        <v>208</v>
      </c>
      <c r="B32" s="61">
        <v>3568</v>
      </c>
      <c r="C32" s="61">
        <v>4099</v>
      </c>
      <c r="D32" s="61">
        <v>6110</v>
      </c>
      <c r="E32" s="62">
        <v>1925</v>
      </c>
      <c r="F32" s="63">
        <v>2212</v>
      </c>
      <c r="G32" s="63">
        <v>2899</v>
      </c>
      <c r="H32" s="64">
        <f t="shared" si="1"/>
        <v>-0.52553191489361706</v>
      </c>
      <c r="I32" s="65"/>
      <c r="K32" s="66"/>
      <c r="L32" s="67"/>
      <c r="M32" s="67"/>
      <c r="N32" s="22"/>
      <c r="O32" s="22"/>
      <c r="P32" s="22"/>
      <c r="Q32" s="22"/>
      <c r="R32" s="22"/>
    </row>
    <row r="33" spans="1:18" x14ac:dyDescent="0.2">
      <c r="A33" s="60" t="s">
        <v>209</v>
      </c>
      <c r="B33" s="61">
        <v>36</v>
      </c>
      <c r="C33" s="61">
        <v>1665</v>
      </c>
      <c r="D33" s="61">
        <v>40</v>
      </c>
      <c r="E33" s="62">
        <v>68</v>
      </c>
      <c r="F33" s="63">
        <v>68</v>
      </c>
      <c r="G33" s="63">
        <v>110</v>
      </c>
      <c r="H33" s="64">
        <f t="shared" si="1"/>
        <v>1.75</v>
      </c>
      <c r="I33" s="65"/>
      <c r="K33" s="66"/>
      <c r="L33" s="67"/>
      <c r="M33" s="67"/>
      <c r="N33" s="22"/>
      <c r="O33" s="22"/>
      <c r="P33" s="22"/>
      <c r="Q33" s="22"/>
      <c r="R33" s="22"/>
    </row>
    <row r="34" spans="1:18" x14ac:dyDescent="0.2">
      <c r="A34" s="60" t="s">
        <v>210</v>
      </c>
      <c r="B34" s="61">
        <v>0</v>
      </c>
      <c r="C34" s="61">
        <v>295</v>
      </c>
      <c r="D34" s="61">
        <v>6637</v>
      </c>
      <c r="E34" s="62">
        <v>16</v>
      </c>
      <c r="F34" s="63">
        <v>304</v>
      </c>
      <c r="G34" s="63">
        <v>6499</v>
      </c>
      <c r="H34" s="64">
        <f t="shared" si="1"/>
        <v>-2.0792526744010848E-2</v>
      </c>
      <c r="I34" s="65"/>
      <c r="K34" s="66"/>
      <c r="L34" s="67"/>
      <c r="M34" s="67"/>
      <c r="N34" s="22"/>
      <c r="O34" s="22"/>
      <c r="P34" s="22"/>
      <c r="Q34" s="22"/>
      <c r="R34" s="22"/>
    </row>
    <row r="35" spans="1:18" x14ac:dyDescent="0.2">
      <c r="A35" s="60" t="s">
        <v>211</v>
      </c>
      <c r="B35" s="61">
        <v>308</v>
      </c>
      <c r="C35" s="61">
        <v>308</v>
      </c>
      <c r="D35" s="61">
        <v>550</v>
      </c>
      <c r="E35" s="62">
        <v>0</v>
      </c>
      <c r="F35" s="63">
        <v>0</v>
      </c>
      <c r="G35" s="63">
        <v>0</v>
      </c>
      <c r="H35" s="64">
        <f t="shared" si="1"/>
        <v>-1</v>
      </c>
      <c r="I35" s="65"/>
      <c r="K35" s="66"/>
      <c r="L35" s="67"/>
      <c r="M35" s="67"/>
      <c r="N35" s="22"/>
      <c r="O35" s="22"/>
      <c r="P35" s="22"/>
      <c r="Q35" s="22"/>
      <c r="R35" s="22"/>
    </row>
    <row r="36" spans="1:18" x14ac:dyDescent="0.2">
      <c r="A36" s="60" t="s">
        <v>212</v>
      </c>
      <c r="B36" s="61">
        <v>242</v>
      </c>
      <c r="C36" s="61">
        <v>242</v>
      </c>
      <c r="D36" s="61">
        <v>390</v>
      </c>
      <c r="E36" s="62">
        <v>140</v>
      </c>
      <c r="F36" s="63">
        <v>140</v>
      </c>
      <c r="G36" s="63">
        <v>226</v>
      </c>
      <c r="H36" s="64">
        <f t="shared" si="1"/>
        <v>-0.42051282051282052</v>
      </c>
      <c r="I36" s="65"/>
      <c r="K36" s="66"/>
      <c r="L36" s="67"/>
      <c r="M36" s="67"/>
      <c r="N36" s="22"/>
      <c r="O36" s="22"/>
      <c r="P36" s="22"/>
      <c r="Q36" s="22"/>
      <c r="R36" s="22"/>
    </row>
    <row r="37" spans="1:18" x14ac:dyDescent="0.2">
      <c r="A37" s="60" t="s">
        <v>213</v>
      </c>
      <c r="B37" s="61">
        <v>19</v>
      </c>
      <c r="C37" s="61">
        <v>9405</v>
      </c>
      <c r="D37" s="61">
        <v>20</v>
      </c>
      <c r="E37" s="62">
        <v>0</v>
      </c>
      <c r="F37" s="63">
        <v>0</v>
      </c>
      <c r="G37" s="63">
        <v>0</v>
      </c>
      <c r="H37" s="64">
        <f t="shared" si="1"/>
        <v>-1</v>
      </c>
      <c r="I37" s="65"/>
      <c r="K37" s="66"/>
      <c r="L37" s="67"/>
      <c r="M37" s="67"/>
      <c r="N37" s="22"/>
      <c r="O37" s="22"/>
      <c r="P37" s="22"/>
      <c r="Q37" s="22"/>
      <c r="R37" s="22"/>
    </row>
    <row r="38" spans="1:18" x14ac:dyDescent="0.2">
      <c r="A38" s="60" t="s">
        <v>214</v>
      </c>
      <c r="B38" s="61">
        <v>0</v>
      </c>
      <c r="C38" s="61">
        <v>0</v>
      </c>
      <c r="D38" s="61">
        <v>0</v>
      </c>
      <c r="E38" s="62">
        <v>0</v>
      </c>
      <c r="F38" s="63">
        <v>3982</v>
      </c>
      <c r="G38" s="63">
        <v>54</v>
      </c>
      <c r="H38" s="64" t="s">
        <v>192</v>
      </c>
      <c r="I38" s="65"/>
      <c r="K38" s="66"/>
      <c r="L38" s="67"/>
      <c r="M38" s="67"/>
      <c r="N38" s="22"/>
      <c r="O38" s="22"/>
      <c r="P38" s="22"/>
      <c r="Q38" s="22"/>
      <c r="R38" s="22"/>
    </row>
    <row r="39" spans="1:18" x14ac:dyDescent="0.2">
      <c r="A39" s="60" t="s">
        <v>323</v>
      </c>
      <c r="B39" s="61">
        <v>0</v>
      </c>
      <c r="C39" s="61">
        <v>1946</v>
      </c>
      <c r="D39" s="61">
        <v>119</v>
      </c>
      <c r="E39" s="62">
        <v>0</v>
      </c>
      <c r="F39" s="63">
        <v>0</v>
      </c>
      <c r="G39" s="63">
        <v>0</v>
      </c>
      <c r="H39" s="64">
        <f t="shared" si="1"/>
        <v>-1</v>
      </c>
      <c r="I39" s="65"/>
      <c r="K39" s="66"/>
      <c r="L39" s="67"/>
      <c r="M39" s="67"/>
      <c r="N39" s="22"/>
      <c r="O39" s="22"/>
      <c r="P39" s="22"/>
      <c r="Q39" s="22"/>
      <c r="R39" s="22"/>
    </row>
    <row r="40" spans="1:18" x14ac:dyDescent="0.2">
      <c r="A40" s="60" t="s">
        <v>215</v>
      </c>
      <c r="B40" s="61">
        <v>180</v>
      </c>
      <c r="C40" s="61">
        <v>10773</v>
      </c>
      <c r="D40" s="61">
        <v>205</v>
      </c>
      <c r="E40" s="62">
        <v>0</v>
      </c>
      <c r="F40" s="63">
        <v>0</v>
      </c>
      <c r="G40" s="63">
        <v>0</v>
      </c>
      <c r="H40" s="64">
        <f>(+G40-D40)/D40</f>
        <v>-1</v>
      </c>
      <c r="I40" s="65"/>
      <c r="K40" s="66"/>
      <c r="L40" s="67"/>
      <c r="M40" s="67"/>
      <c r="N40" s="22"/>
      <c r="O40" s="22"/>
      <c r="P40" s="22"/>
      <c r="Q40" s="22"/>
      <c r="R40" s="22"/>
    </row>
    <row r="41" spans="1:18" x14ac:dyDescent="0.2">
      <c r="A41" s="60" t="s">
        <v>216</v>
      </c>
      <c r="B41" s="61">
        <v>0</v>
      </c>
      <c r="C41" s="61">
        <v>12</v>
      </c>
      <c r="D41" s="61">
        <v>200</v>
      </c>
      <c r="E41" s="62">
        <v>0</v>
      </c>
      <c r="F41" s="63">
        <v>5</v>
      </c>
      <c r="G41" s="63">
        <v>83</v>
      </c>
      <c r="H41" s="64">
        <f>(+G41-D41)/D41</f>
        <v>-0.58499999999999996</v>
      </c>
      <c r="I41" s="65"/>
      <c r="K41" s="66"/>
      <c r="L41" s="67"/>
      <c r="M41" s="67"/>
      <c r="N41" s="22"/>
      <c r="O41" s="22"/>
      <c r="P41" s="22"/>
      <c r="Q41" s="22"/>
      <c r="R41" s="22"/>
    </row>
    <row r="42" spans="1:18" x14ac:dyDescent="0.2">
      <c r="A42" s="60" t="s">
        <v>217</v>
      </c>
      <c r="B42" s="61">
        <v>0</v>
      </c>
      <c r="C42" s="61">
        <v>0</v>
      </c>
      <c r="D42" s="61">
        <v>0</v>
      </c>
      <c r="E42" s="62">
        <v>0</v>
      </c>
      <c r="F42" s="63">
        <v>1</v>
      </c>
      <c r="G42" s="63">
        <v>1</v>
      </c>
      <c r="H42" s="64" t="s">
        <v>192</v>
      </c>
      <c r="I42" s="65"/>
      <c r="K42" s="66"/>
      <c r="L42" s="67"/>
      <c r="M42" s="67"/>
      <c r="N42" s="22"/>
      <c r="O42" s="22"/>
      <c r="P42" s="22"/>
      <c r="Q42" s="22"/>
      <c r="R42" s="22"/>
    </row>
    <row r="43" spans="1:18" x14ac:dyDescent="0.2">
      <c r="A43" s="60" t="s">
        <v>218</v>
      </c>
      <c r="B43" s="61">
        <v>35409</v>
      </c>
      <c r="C43" s="61">
        <v>2010815</v>
      </c>
      <c r="D43" s="61">
        <v>36877</v>
      </c>
      <c r="E43" s="62">
        <v>42923</v>
      </c>
      <c r="F43" s="63">
        <v>2546311</v>
      </c>
      <c r="G43" s="63">
        <v>45525</v>
      </c>
      <c r="H43" s="64">
        <f>(+G43-D43)/D43</f>
        <v>0.23450931474903056</v>
      </c>
      <c r="I43" s="65"/>
      <c r="K43" s="66"/>
      <c r="L43" s="67"/>
      <c r="M43" s="67"/>
      <c r="N43" s="22"/>
      <c r="O43" s="22"/>
      <c r="P43" s="22"/>
      <c r="Q43" s="22"/>
      <c r="R43" s="22"/>
    </row>
    <row r="44" spans="1:18" x14ac:dyDescent="0.2">
      <c r="A44" s="60" t="s">
        <v>309</v>
      </c>
      <c r="B44" s="61">
        <v>1</v>
      </c>
      <c r="C44" s="61">
        <v>1</v>
      </c>
      <c r="D44" s="61">
        <v>2</v>
      </c>
      <c r="E44" s="62">
        <v>0</v>
      </c>
      <c r="F44" s="63">
        <v>0</v>
      </c>
      <c r="G44" s="63">
        <v>0</v>
      </c>
      <c r="H44" s="64">
        <f>(+G44-D44)/D44</f>
        <v>-1</v>
      </c>
      <c r="I44" s="65"/>
      <c r="K44" s="66"/>
      <c r="L44" s="67"/>
      <c r="M44" s="67"/>
      <c r="N44" s="22"/>
      <c r="O44" s="22"/>
      <c r="P44" s="22"/>
      <c r="Q44" s="22"/>
      <c r="R44" s="22"/>
    </row>
    <row r="45" spans="1:18" x14ac:dyDescent="0.2">
      <c r="A45" s="60" t="s">
        <v>219</v>
      </c>
      <c r="B45" s="61">
        <v>0</v>
      </c>
      <c r="C45" s="61">
        <v>1</v>
      </c>
      <c r="D45" s="61">
        <v>2</v>
      </c>
      <c r="E45" s="62">
        <v>20</v>
      </c>
      <c r="F45" s="63">
        <v>24</v>
      </c>
      <c r="G45" s="63">
        <v>30</v>
      </c>
      <c r="H45" s="64">
        <f>(+G45-D45)/D45</f>
        <v>14</v>
      </c>
      <c r="I45" s="65"/>
      <c r="K45" s="66"/>
      <c r="L45" s="67"/>
      <c r="M45" s="67"/>
      <c r="N45" s="22"/>
      <c r="O45" s="22"/>
      <c r="P45" s="22"/>
      <c r="Q45" s="22"/>
      <c r="R45" s="22"/>
    </row>
    <row r="46" spans="1:18" x14ac:dyDescent="0.2">
      <c r="A46" s="60" t="s">
        <v>337</v>
      </c>
      <c r="B46" s="61">
        <v>0</v>
      </c>
      <c r="C46" s="61">
        <v>0</v>
      </c>
      <c r="D46" s="61">
        <v>0</v>
      </c>
      <c r="E46" s="62">
        <v>0</v>
      </c>
      <c r="F46" s="63">
        <v>3</v>
      </c>
      <c r="G46" s="63">
        <v>19</v>
      </c>
      <c r="H46" s="64" t="s">
        <v>192</v>
      </c>
      <c r="I46" s="65"/>
      <c r="K46" s="66"/>
      <c r="L46" s="67"/>
      <c r="M46" s="67"/>
      <c r="N46" s="22"/>
      <c r="O46" s="22"/>
      <c r="P46" s="22"/>
      <c r="Q46" s="22"/>
      <c r="R46" s="22"/>
    </row>
    <row r="47" spans="1:18" x14ac:dyDescent="0.2">
      <c r="A47" s="60" t="s">
        <v>220</v>
      </c>
      <c r="B47" s="61">
        <v>0</v>
      </c>
      <c r="C47" s="61">
        <v>0</v>
      </c>
      <c r="D47" s="61">
        <v>0</v>
      </c>
      <c r="E47" s="62">
        <v>0</v>
      </c>
      <c r="F47" s="63">
        <v>3</v>
      </c>
      <c r="G47" s="63">
        <v>75</v>
      </c>
      <c r="H47" s="64" t="s">
        <v>192</v>
      </c>
      <c r="I47" s="65"/>
      <c r="K47" s="66"/>
      <c r="L47" s="67"/>
      <c r="M47" s="67"/>
      <c r="N47" s="22"/>
      <c r="O47" s="22"/>
      <c r="P47" s="22"/>
      <c r="Q47" s="22"/>
      <c r="R47" s="22"/>
    </row>
    <row r="48" spans="1:18" x14ac:dyDescent="0.2">
      <c r="A48" s="60" t="s">
        <v>221</v>
      </c>
      <c r="B48" s="61">
        <v>0</v>
      </c>
      <c r="C48" s="61">
        <v>2</v>
      </c>
      <c r="D48" s="61">
        <v>6</v>
      </c>
      <c r="E48" s="62">
        <v>0</v>
      </c>
      <c r="F48" s="63">
        <v>0</v>
      </c>
      <c r="G48" s="63">
        <v>0</v>
      </c>
      <c r="H48" s="64">
        <f>(+G48-D48)/D48</f>
        <v>-1</v>
      </c>
      <c r="I48" s="65"/>
      <c r="K48" s="66"/>
      <c r="L48" s="67"/>
      <c r="M48" s="67"/>
      <c r="N48" s="22"/>
      <c r="O48" s="22"/>
      <c r="P48" s="22"/>
      <c r="Q48" s="22"/>
      <c r="R48" s="22"/>
    </row>
    <row r="49" spans="1:18" x14ac:dyDescent="0.2">
      <c r="A49" s="60" t="s">
        <v>222</v>
      </c>
      <c r="B49" s="61">
        <v>0</v>
      </c>
      <c r="C49" s="61">
        <v>2269</v>
      </c>
      <c r="D49" s="61">
        <v>23</v>
      </c>
      <c r="E49" s="62">
        <v>60</v>
      </c>
      <c r="F49" s="63">
        <v>6950</v>
      </c>
      <c r="G49" s="63">
        <v>73</v>
      </c>
      <c r="H49" s="64">
        <f>(+G49-D49)/D49</f>
        <v>2.1739130434782608</v>
      </c>
      <c r="I49" s="65"/>
      <c r="K49" s="66"/>
      <c r="L49" s="67"/>
      <c r="M49" s="67"/>
      <c r="N49" s="22"/>
      <c r="O49" s="22"/>
      <c r="P49" s="22"/>
      <c r="Q49" s="22"/>
      <c r="R49" s="22"/>
    </row>
    <row r="50" spans="1:18" x14ac:dyDescent="0.2">
      <c r="A50" s="60" t="s">
        <v>223</v>
      </c>
      <c r="B50" s="61">
        <v>0</v>
      </c>
      <c r="C50" s="61">
        <v>0</v>
      </c>
      <c r="D50" s="61">
        <v>0</v>
      </c>
      <c r="E50" s="62">
        <v>0</v>
      </c>
      <c r="F50" s="63">
        <v>2</v>
      </c>
      <c r="G50" s="63">
        <v>48</v>
      </c>
      <c r="H50" s="64" t="s">
        <v>192</v>
      </c>
      <c r="I50" s="65"/>
      <c r="K50" s="66"/>
      <c r="L50" s="67"/>
      <c r="M50" s="67"/>
      <c r="N50" s="22"/>
      <c r="O50" s="22"/>
      <c r="P50" s="22"/>
      <c r="Q50" s="22"/>
      <c r="R50" s="22"/>
    </row>
    <row r="51" spans="1:18" x14ac:dyDescent="0.2">
      <c r="A51" s="60" t="s">
        <v>224</v>
      </c>
      <c r="B51" s="61">
        <v>125325</v>
      </c>
      <c r="C51" s="61">
        <v>9827254</v>
      </c>
      <c r="D51" s="61">
        <v>153002</v>
      </c>
      <c r="E51" s="62">
        <v>131841</v>
      </c>
      <c r="F51" s="63">
        <v>10534722</v>
      </c>
      <c r="G51" s="63">
        <v>160791</v>
      </c>
      <c r="H51" s="64">
        <f t="shared" ref="H51:H60" si="2">(+G51-D51)/D51</f>
        <v>5.0907831270179477E-2</v>
      </c>
      <c r="I51" s="65"/>
      <c r="K51" s="66"/>
      <c r="L51" s="67"/>
      <c r="M51" s="67"/>
      <c r="N51" s="22"/>
      <c r="O51" s="22"/>
      <c r="P51" s="22"/>
      <c r="Q51" s="22"/>
      <c r="R51" s="22"/>
    </row>
    <row r="52" spans="1:18" x14ac:dyDescent="0.2">
      <c r="A52" s="60" t="s">
        <v>225</v>
      </c>
      <c r="B52" s="61">
        <v>0</v>
      </c>
      <c r="C52" s="61">
        <v>61359</v>
      </c>
      <c r="D52" s="61">
        <v>935</v>
      </c>
      <c r="E52" s="62">
        <v>0</v>
      </c>
      <c r="F52" s="63">
        <v>50554</v>
      </c>
      <c r="G52" s="63">
        <v>699</v>
      </c>
      <c r="H52" s="64">
        <f t="shared" si="2"/>
        <v>-0.25240641711229944</v>
      </c>
      <c r="I52" s="65"/>
      <c r="K52" s="66"/>
      <c r="L52" s="67"/>
      <c r="M52" s="67"/>
      <c r="N52" s="22"/>
      <c r="O52" s="22"/>
      <c r="P52" s="22"/>
      <c r="Q52" s="22"/>
      <c r="R52" s="22"/>
    </row>
    <row r="53" spans="1:18" x14ac:dyDescent="0.2">
      <c r="A53" s="60" t="s">
        <v>324</v>
      </c>
      <c r="B53" s="61">
        <v>0</v>
      </c>
      <c r="C53" s="61">
        <v>0</v>
      </c>
      <c r="D53" s="61">
        <v>0</v>
      </c>
      <c r="E53" s="62">
        <v>0</v>
      </c>
      <c r="F53" s="63">
        <v>1</v>
      </c>
      <c r="G53" s="63">
        <v>23</v>
      </c>
      <c r="H53" s="64" t="s">
        <v>192</v>
      </c>
      <c r="I53" s="65"/>
      <c r="K53" s="66"/>
      <c r="L53" s="67"/>
      <c r="M53" s="67"/>
      <c r="N53" s="22"/>
      <c r="O53" s="22"/>
      <c r="P53" s="22"/>
      <c r="Q53" s="22"/>
      <c r="R53" s="22"/>
    </row>
    <row r="54" spans="1:18" x14ac:dyDescent="0.2">
      <c r="A54" s="60" t="s">
        <v>226</v>
      </c>
      <c r="B54" s="61">
        <v>41592</v>
      </c>
      <c r="C54" s="61">
        <v>714378</v>
      </c>
      <c r="D54" s="61">
        <v>53973</v>
      </c>
      <c r="E54" s="62">
        <v>59023</v>
      </c>
      <c r="F54" s="63">
        <v>811459</v>
      </c>
      <c r="G54" s="63">
        <v>76227</v>
      </c>
      <c r="H54" s="64">
        <f t="shared" si="2"/>
        <v>0.41231726974598409</v>
      </c>
      <c r="I54" s="65"/>
      <c r="K54" s="66"/>
      <c r="L54" s="67"/>
      <c r="M54" s="67"/>
      <c r="N54" s="22"/>
      <c r="O54" s="22"/>
      <c r="P54" s="22"/>
      <c r="Q54" s="22"/>
      <c r="R54" s="22"/>
    </row>
    <row r="55" spans="1:18" x14ac:dyDescent="0.2">
      <c r="A55" s="60" t="s">
        <v>227</v>
      </c>
      <c r="B55" s="61">
        <v>40518</v>
      </c>
      <c r="C55" s="61">
        <v>2069292</v>
      </c>
      <c r="D55" s="61">
        <v>59321</v>
      </c>
      <c r="E55" s="62">
        <v>49537</v>
      </c>
      <c r="F55" s="63">
        <v>2625006</v>
      </c>
      <c r="G55" s="63">
        <v>72959</v>
      </c>
      <c r="H55" s="64">
        <f t="shared" si="2"/>
        <v>0.22990172114428281</v>
      </c>
      <c r="I55" s="65"/>
      <c r="K55" s="66"/>
      <c r="L55" s="67"/>
      <c r="M55" s="67"/>
      <c r="N55" s="22"/>
      <c r="O55" s="22"/>
      <c r="P55" s="22"/>
      <c r="Q55" s="22"/>
      <c r="R55" s="22"/>
    </row>
    <row r="56" spans="1:18" x14ac:dyDescent="0.2">
      <c r="A56" s="60" t="s">
        <v>228</v>
      </c>
      <c r="B56" s="61">
        <v>0</v>
      </c>
      <c r="C56" s="61">
        <v>3390</v>
      </c>
      <c r="D56" s="61">
        <v>42</v>
      </c>
      <c r="E56" s="62">
        <v>0</v>
      </c>
      <c r="F56" s="63">
        <v>0</v>
      </c>
      <c r="G56" s="63">
        <v>0</v>
      </c>
      <c r="H56" s="64">
        <f t="shared" si="2"/>
        <v>-1</v>
      </c>
      <c r="I56" s="65"/>
      <c r="K56" s="66"/>
      <c r="L56" s="67"/>
      <c r="M56" s="67"/>
      <c r="N56" s="22"/>
      <c r="O56" s="22"/>
      <c r="P56" s="22"/>
      <c r="Q56" s="22"/>
      <c r="R56" s="22"/>
    </row>
    <row r="57" spans="1:18" x14ac:dyDescent="0.2">
      <c r="A57" s="60" t="s">
        <v>338</v>
      </c>
      <c r="B57" s="61">
        <v>200</v>
      </c>
      <c r="C57" s="61">
        <v>800</v>
      </c>
      <c r="D57" s="61">
        <v>193</v>
      </c>
      <c r="E57" s="62">
        <v>40</v>
      </c>
      <c r="F57" s="63">
        <v>160</v>
      </c>
      <c r="G57" s="63">
        <v>42</v>
      </c>
      <c r="H57" s="64">
        <f t="shared" si="2"/>
        <v>-0.78238341968911918</v>
      </c>
      <c r="I57" s="65"/>
      <c r="K57" s="66"/>
      <c r="L57" s="67"/>
      <c r="M57" s="67"/>
      <c r="N57" s="22"/>
      <c r="O57" s="22"/>
      <c r="P57" s="22"/>
      <c r="Q57" s="22"/>
      <c r="R57" s="22"/>
    </row>
    <row r="58" spans="1:18" x14ac:dyDescent="0.2">
      <c r="A58" s="60" t="s">
        <v>229</v>
      </c>
      <c r="B58" s="61">
        <v>0</v>
      </c>
      <c r="C58" s="61">
        <v>0</v>
      </c>
      <c r="D58" s="61">
        <v>0</v>
      </c>
      <c r="E58" s="62">
        <v>40</v>
      </c>
      <c r="F58" s="63">
        <v>160</v>
      </c>
      <c r="G58" s="63">
        <v>42</v>
      </c>
      <c r="H58" s="64" t="s">
        <v>192</v>
      </c>
      <c r="I58" s="65"/>
      <c r="K58" s="66"/>
      <c r="L58" s="67"/>
      <c r="M58" s="67"/>
      <c r="N58" s="22"/>
      <c r="O58" s="22"/>
      <c r="P58" s="22"/>
      <c r="Q58" s="22"/>
      <c r="R58" s="22"/>
    </row>
    <row r="59" spans="1:18" x14ac:dyDescent="0.2">
      <c r="A59" s="60" t="s">
        <v>339</v>
      </c>
      <c r="B59" s="61">
        <v>0</v>
      </c>
      <c r="C59" s="61">
        <v>2</v>
      </c>
      <c r="D59" s="61">
        <v>45</v>
      </c>
      <c r="E59" s="62">
        <v>0</v>
      </c>
      <c r="F59" s="63">
        <v>0</v>
      </c>
      <c r="G59" s="63">
        <v>0</v>
      </c>
      <c r="H59" s="64">
        <f t="shared" si="2"/>
        <v>-1</v>
      </c>
      <c r="I59" s="65"/>
      <c r="K59" s="66"/>
      <c r="L59" s="67"/>
      <c r="M59" s="67"/>
      <c r="N59" s="22"/>
      <c r="O59" s="22"/>
      <c r="P59" s="22"/>
      <c r="Q59" s="22"/>
      <c r="R59" s="22"/>
    </row>
    <row r="60" spans="1:18" x14ac:dyDescent="0.2">
      <c r="A60" s="60" t="s">
        <v>230</v>
      </c>
      <c r="B60" s="61">
        <v>0</v>
      </c>
      <c r="C60" s="61">
        <v>2</v>
      </c>
      <c r="D60" s="61">
        <v>45</v>
      </c>
      <c r="E60" s="62">
        <v>0</v>
      </c>
      <c r="F60" s="63">
        <v>114</v>
      </c>
      <c r="G60" s="63">
        <v>2582</v>
      </c>
      <c r="H60" s="64">
        <f t="shared" si="2"/>
        <v>56.37777777777778</v>
      </c>
      <c r="I60" s="65"/>
      <c r="K60" s="66"/>
      <c r="L60" s="67"/>
      <c r="M60" s="67"/>
      <c r="N60" s="22"/>
      <c r="O60" s="22"/>
      <c r="P60" s="22"/>
      <c r="Q60" s="22"/>
      <c r="R60" s="22"/>
    </row>
    <row r="61" spans="1:18" x14ac:dyDescent="0.2">
      <c r="A61" s="60" t="s">
        <v>231</v>
      </c>
      <c r="B61" s="61">
        <v>414</v>
      </c>
      <c r="C61" s="61">
        <v>20700</v>
      </c>
      <c r="D61" s="61">
        <v>533</v>
      </c>
      <c r="E61" s="62">
        <v>844</v>
      </c>
      <c r="F61" s="63">
        <v>35800</v>
      </c>
      <c r="G61" s="63">
        <v>1167</v>
      </c>
      <c r="H61" s="64">
        <f>(+G61-D61)/D61</f>
        <v>1.1894934333958724</v>
      </c>
      <c r="I61" s="65"/>
      <c r="K61" s="66"/>
      <c r="L61" s="67"/>
      <c r="M61" s="67"/>
      <c r="N61" s="22"/>
      <c r="O61" s="22"/>
      <c r="P61" s="22"/>
      <c r="Q61" s="22"/>
      <c r="R61" s="22"/>
    </row>
    <row r="62" spans="1:18" x14ac:dyDescent="0.2">
      <c r="A62" s="60" t="s">
        <v>232</v>
      </c>
      <c r="B62" s="61">
        <v>0</v>
      </c>
      <c r="C62" s="61">
        <v>0</v>
      </c>
      <c r="D62" s="61">
        <v>0</v>
      </c>
      <c r="E62" s="62">
        <v>0</v>
      </c>
      <c r="F62" s="63">
        <v>81</v>
      </c>
      <c r="G62" s="63">
        <v>1963</v>
      </c>
      <c r="H62" s="64" t="s">
        <v>192</v>
      </c>
      <c r="I62" s="65"/>
      <c r="K62" s="66"/>
      <c r="L62" s="67"/>
      <c r="M62" s="67"/>
      <c r="N62" s="22"/>
      <c r="O62" s="22"/>
      <c r="P62" s="22"/>
      <c r="Q62" s="22"/>
      <c r="R62" s="22"/>
    </row>
    <row r="63" spans="1:18" x14ac:dyDescent="0.2">
      <c r="A63" s="60" t="s">
        <v>233</v>
      </c>
      <c r="B63" s="61">
        <v>0</v>
      </c>
      <c r="C63" s="61">
        <v>431</v>
      </c>
      <c r="D63" s="61">
        <v>10250</v>
      </c>
      <c r="E63" s="62">
        <v>0</v>
      </c>
      <c r="F63" s="63">
        <v>430</v>
      </c>
      <c r="G63" s="63">
        <v>10292</v>
      </c>
      <c r="H63" s="64">
        <f>(+G63-D63)/D63</f>
        <v>4.0975609756097563E-3</v>
      </c>
      <c r="I63" s="65"/>
      <c r="K63" s="66"/>
      <c r="L63" s="67"/>
      <c r="M63" s="67"/>
      <c r="N63" s="22"/>
      <c r="O63" s="22"/>
      <c r="P63" s="22"/>
      <c r="Q63" s="22"/>
      <c r="R63" s="22"/>
    </row>
    <row r="64" spans="1:18" x14ac:dyDescent="0.2">
      <c r="A64" s="60" t="s">
        <v>234</v>
      </c>
      <c r="B64" s="61">
        <v>120</v>
      </c>
      <c r="C64" s="61">
        <v>130</v>
      </c>
      <c r="D64" s="61">
        <v>132</v>
      </c>
      <c r="E64" s="62">
        <v>25</v>
      </c>
      <c r="F64" s="63">
        <v>25</v>
      </c>
      <c r="G64" s="63">
        <v>25</v>
      </c>
      <c r="H64" s="64">
        <f>(+G64-D64)/D64</f>
        <v>-0.81060606060606055</v>
      </c>
      <c r="I64" s="65"/>
      <c r="K64" s="66"/>
      <c r="L64" s="67"/>
      <c r="M64" s="67"/>
      <c r="N64" s="22"/>
      <c r="O64" s="22"/>
      <c r="P64" s="22"/>
      <c r="Q64" s="22"/>
      <c r="R64" s="22"/>
    </row>
    <row r="65" spans="1:18" x14ac:dyDescent="0.2">
      <c r="A65" s="60" t="s">
        <v>235</v>
      </c>
      <c r="B65" s="61">
        <v>222</v>
      </c>
      <c r="C65" s="61">
        <v>2600</v>
      </c>
      <c r="D65" s="61">
        <v>232</v>
      </c>
      <c r="E65" s="62">
        <v>0</v>
      </c>
      <c r="F65" s="63">
        <v>0</v>
      </c>
      <c r="G65" s="63">
        <v>0</v>
      </c>
      <c r="H65" s="64">
        <f>(+G65-D65)/D65</f>
        <v>-1</v>
      </c>
      <c r="I65" s="65"/>
      <c r="K65" s="66"/>
      <c r="L65" s="67"/>
      <c r="M65" s="67"/>
      <c r="N65" s="22"/>
      <c r="O65" s="22"/>
      <c r="P65" s="22"/>
      <c r="Q65" s="22"/>
      <c r="R65" s="22"/>
    </row>
    <row r="66" spans="1:18" x14ac:dyDescent="0.2">
      <c r="A66" s="68" t="s">
        <v>183</v>
      </c>
      <c r="B66" s="69">
        <f t="shared" ref="B66:G66" si="3">SUM(B15:B65)</f>
        <v>254944</v>
      </c>
      <c r="C66" s="69">
        <f t="shared" si="3"/>
        <v>15126742</v>
      </c>
      <c r="D66" s="69">
        <f t="shared" si="3"/>
        <v>361885</v>
      </c>
      <c r="E66" s="70">
        <f t="shared" si="3"/>
        <v>296531</v>
      </c>
      <c r="F66" s="71">
        <f t="shared" si="3"/>
        <v>17041076</v>
      </c>
      <c r="G66" s="71">
        <f t="shared" si="3"/>
        <v>409094</v>
      </c>
      <c r="H66" s="72">
        <f>(+G66-D66)/D66</f>
        <v>0.13045304447545492</v>
      </c>
      <c r="I66" s="73"/>
      <c r="K66" s="58"/>
      <c r="L66" s="58"/>
      <c r="M66" s="58"/>
      <c r="N66" s="74"/>
      <c r="O66" s="58"/>
      <c r="P66" s="58"/>
      <c r="Q66" s="74"/>
      <c r="R66" s="75"/>
    </row>
    <row r="67" spans="1:18" x14ac:dyDescent="0.2">
      <c r="A67" s="76"/>
      <c r="B67" s="10"/>
      <c r="C67" s="10"/>
      <c r="D67" s="10"/>
      <c r="E67" s="77"/>
      <c r="F67" s="148" t="s">
        <v>236</v>
      </c>
      <c r="G67" s="148"/>
      <c r="H67" s="78">
        <f>(+E66-B66)/B66</f>
        <v>0.16312209740178235</v>
      </c>
      <c r="I67" s="79"/>
      <c r="K67" s="58"/>
      <c r="L67" s="80"/>
      <c r="M67" s="80"/>
      <c r="N67" s="80"/>
      <c r="O67" s="18"/>
      <c r="P67" s="18"/>
      <c r="Q67" s="18"/>
      <c r="R67" s="18"/>
    </row>
    <row r="68" spans="1:18" ht="26.25" customHeight="1" x14ac:dyDescent="0.2">
      <c r="A68" s="76"/>
      <c r="B68" s="10"/>
      <c r="C68" s="10"/>
      <c r="D68" s="10"/>
      <c r="E68" s="77"/>
      <c r="F68" s="81"/>
      <c r="G68" s="81"/>
      <c r="H68" s="82"/>
      <c r="I68" s="79"/>
      <c r="K68" s="58"/>
      <c r="L68" s="80"/>
      <c r="M68" s="80"/>
      <c r="N68" s="80"/>
      <c r="O68" s="18"/>
      <c r="P68" s="6"/>
      <c r="Q68" s="6"/>
      <c r="R68" s="75"/>
    </row>
    <row r="69" spans="1:18" x14ac:dyDescent="0.2">
      <c r="A69" s="45" t="s">
        <v>237</v>
      </c>
      <c r="B69" s="46"/>
      <c r="C69" s="46"/>
      <c r="D69" s="47"/>
      <c r="E69" s="48" t="s">
        <v>0</v>
      </c>
      <c r="F69" s="48"/>
      <c r="G69" s="49"/>
      <c r="H69" s="50" t="s">
        <v>187</v>
      </c>
      <c r="I69" s="40"/>
      <c r="K69" s="58"/>
      <c r="L69" s="58"/>
      <c r="M69" s="58"/>
      <c r="N69" s="58"/>
      <c r="O69" s="58"/>
      <c r="P69" s="58"/>
      <c r="Q69" s="58"/>
      <c r="R69" s="59"/>
    </row>
    <row r="70" spans="1:18" x14ac:dyDescent="0.2">
      <c r="A70" s="83" t="s">
        <v>238</v>
      </c>
      <c r="B70" s="84" t="s">
        <v>10</v>
      </c>
      <c r="C70" s="84" t="s">
        <v>11</v>
      </c>
      <c r="D70" s="85" t="s">
        <v>12</v>
      </c>
      <c r="E70" s="86" t="s">
        <v>10</v>
      </c>
      <c r="F70" s="86" t="s">
        <v>11</v>
      </c>
      <c r="G70" s="87" t="s">
        <v>12</v>
      </c>
      <c r="H70" s="88" t="s">
        <v>189</v>
      </c>
      <c r="I70" s="57"/>
      <c r="K70" s="58"/>
      <c r="L70" s="22"/>
      <c r="M70" s="22"/>
      <c r="N70" s="22"/>
      <c r="O70" s="22"/>
      <c r="P70" s="22"/>
      <c r="Q70" s="22"/>
      <c r="R70" s="22"/>
    </row>
    <row r="71" spans="1:18" x14ac:dyDescent="0.2">
      <c r="A71" s="89" t="s">
        <v>239</v>
      </c>
      <c r="B71" s="90">
        <v>0</v>
      </c>
      <c r="C71" s="90">
        <v>0</v>
      </c>
      <c r="D71" s="90">
        <v>0</v>
      </c>
      <c r="E71" s="91">
        <v>21</v>
      </c>
      <c r="F71" s="92">
        <v>2205</v>
      </c>
      <c r="G71" s="93">
        <v>22</v>
      </c>
      <c r="H71" s="94" t="s">
        <v>192</v>
      </c>
      <c r="I71" s="57"/>
      <c r="K71" s="58"/>
      <c r="L71" s="22"/>
      <c r="M71" s="22"/>
      <c r="N71" s="22"/>
      <c r="O71" s="22"/>
      <c r="P71" s="22"/>
      <c r="Q71" s="22"/>
      <c r="R71" s="22"/>
    </row>
    <row r="72" spans="1:18" x14ac:dyDescent="0.2">
      <c r="A72" s="95" t="s">
        <v>240</v>
      </c>
      <c r="B72" s="61">
        <v>976</v>
      </c>
      <c r="C72" s="61">
        <v>81996</v>
      </c>
      <c r="D72" s="61">
        <v>1119</v>
      </c>
      <c r="E72" s="96">
        <v>1760</v>
      </c>
      <c r="F72" s="63">
        <v>126576</v>
      </c>
      <c r="G72" s="97">
        <v>1882</v>
      </c>
      <c r="H72" s="94">
        <f>(+G72-D72)/D72</f>
        <v>0.68185880250223418</v>
      </c>
      <c r="I72" s="57"/>
      <c r="K72" s="58"/>
      <c r="L72" s="22"/>
      <c r="M72" s="22"/>
      <c r="N72" s="22"/>
      <c r="O72" s="22"/>
      <c r="P72" s="22"/>
      <c r="Q72" s="22"/>
      <c r="R72" s="22"/>
    </row>
    <row r="73" spans="1:18" x14ac:dyDescent="0.2">
      <c r="A73" s="95" t="s">
        <v>241</v>
      </c>
      <c r="B73" s="61">
        <v>0</v>
      </c>
      <c r="C73" s="61">
        <v>0</v>
      </c>
      <c r="D73" s="61">
        <v>0</v>
      </c>
      <c r="E73" s="96">
        <v>0</v>
      </c>
      <c r="F73" s="63">
        <v>6900</v>
      </c>
      <c r="G73" s="97">
        <v>345</v>
      </c>
      <c r="H73" s="94" t="s">
        <v>192</v>
      </c>
      <c r="I73" s="57"/>
      <c r="K73" s="58"/>
      <c r="L73" s="22"/>
      <c r="M73" s="22"/>
      <c r="N73" s="22"/>
      <c r="O73" s="22"/>
      <c r="P73" s="22"/>
      <c r="Q73" s="22"/>
      <c r="R73" s="22"/>
    </row>
    <row r="74" spans="1:18" x14ac:dyDescent="0.2">
      <c r="A74" s="95" t="s">
        <v>242</v>
      </c>
      <c r="B74" s="61">
        <v>4204</v>
      </c>
      <c r="C74" s="61">
        <v>36469</v>
      </c>
      <c r="D74" s="61">
        <v>11209</v>
      </c>
      <c r="E74" s="96">
        <v>8317</v>
      </c>
      <c r="F74" s="63">
        <v>21878</v>
      </c>
      <c r="G74" s="97">
        <v>10301</v>
      </c>
      <c r="H74" s="94">
        <f t="shared" ref="H74:H82" si="4">(+G74-D74)/D74</f>
        <v>-8.1006334195735566E-2</v>
      </c>
      <c r="I74" s="57"/>
      <c r="K74" s="58"/>
      <c r="L74" s="22"/>
      <c r="M74" s="22"/>
      <c r="N74" s="22"/>
      <c r="O74" s="22"/>
      <c r="P74" s="22"/>
      <c r="Q74" s="22"/>
      <c r="R74" s="22"/>
    </row>
    <row r="75" spans="1:18" x14ac:dyDescent="0.2">
      <c r="A75" s="95" t="s">
        <v>243</v>
      </c>
      <c r="B75" s="61">
        <v>7785</v>
      </c>
      <c r="C75" s="61">
        <v>465560</v>
      </c>
      <c r="D75" s="61">
        <v>11712</v>
      </c>
      <c r="E75" s="96">
        <v>6116</v>
      </c>
      <c r="F75" s="63">
        <v>366240</v>
      </c>
      <c r="G75" s="97">
        <v>9195</v>
      </c>
      <c r="H75" s="94">
        <f t="shared" si="4"/>
        <v>-0.21490778688524589</v>
      </c>
      <c r="I75" s="57"/>
      <c r="K75" s="58"/>
      <c r="L75" s="22"/>
      <c r="M75" s="22"/>
      <c r="N75" s="22"/>
      <c r="O75" s="22"/>
      <c r="P75" s="22"/>
      <c r="Q75" s="22"/>
      <c r="R75" s="22"/>
    </row>
    <row r="76" spans="1:18" x14ac:dyDescent="0.2">
      <c r="A76" s="95" t="s">
        <v>244</v>
      </c>
      <c r="B76" s="61">
        <v>80</v>
      </c>
      <c r="C76" s="61">
        <v>9218</v>
      </c>
      <c r="D76" s="61">
        <v>97</v>
      </c>
      <c r="E76" s="96">
        <v>0</v>
      </c>
      <c r="F76" s="63">
        <v>0</v>
      </c>
      <c r="G76" s="97">
        <v>0</v>
      </c>
      <c r="H76" s="94">
        <f t="shared" si="4"/>
        <v>-1</v>
      </c>
      <c r="I76" s="57"/>
      <c r="K76" s="58"/>
      <c r="L76" s="22"/>
      <c r="M76" s="22"/>
      <c r="N76" s="22"/>
      <c r="O76" s="22"/>
      <c r="P76" s="22"/>
      <c r="Q76" s="22"/>
      <c r="R76" s="22"/>
    </row>
    <row r="77" spans="1:18" x14ac:dyDescent="0.2">
      <c r="A77" s="95" t="s">
        <v>245</v>
      </c>
      <c r="B77" s="61">
        <v>210</v>
      </c>
      <c r="C77" s="61">
        <v>11773</v>
      </c>
      <c r="D77" s="61">
        <v>588</v>
      </c>
      <c r="E77" s="96">
        <v>42</v>
      </c>
      <c r="F77" s="63">
        <v>2352</v>
      </c>
      <c r="G77" s="97">
        <v>45</v>
      </c>
      <c r="H77" s="94">
        <f t="shared" si="4"/>
        <v>-0.92346938775510201</v>
      </c>
      <c r="I77" s="57"/>
      <c r="K77" s="58"/>
      <c r="L77" s="22"/>
      <c r="M77" s="22"/>
      <c r="N77" s="22"/>
      <c r="O77" s="22"/>
      <c r="P77" s="22"/>
      <c r="Q77" s="22"/>
      <c r="R77" s="22"/>
    </row>
    <row r="78" spans="1:18" x14ac:dyDescent="0.2">
      <c r="A78" s="95" t="s">
        <v>246</v>
      </c>
      <c r="B78" s="61">
        <v>910</v>
      </c>
      <c r="C78" s="61">
        <v>55011</v>
      </c>
      <c r="D78" s="61">
        <v>2153</v>
      </c>
      <c r="E78" s="96">
        <v>1035</v>
      </c>
      <c r="F78" s="63">
        <v>62159</v>
      </c>
      <c r="G78" s="97">
        <v>1075</v>
      </c>
      <c r="H78" s="94">
        <f t="shared" si="4"/>
        <v>-0.50069670227589413</v>
      </c>
      <c r="I78" s="57"/>
      <c r="K78" s="58"/>
      <c r="L78" s="22"/>
      <c r="M78" s="22"/>
      <c r="N78" s="22"/>
      <c r="O78" s="22"/>
      <c r="P78" s="22"/>
      <c r="Q78" s="22"/>
      <c r="R78" s="22"/>
    </row>
    <row r="79" spans="1:18" x14ac:dyDescent="0.2">
      <c r="A79" s="95" t="s">
        <v>247</v>
      </c>
      <c r="B79" s="61">
        <v>74931</v>
      </c>
      <c r="C79" s="61">
        <v>2797454</v>
      </c>
      <c r="D79" s="61">
        <v>112816</v>
      </c>
      <c r="E79" s="96">
        <v>99975</v>
      </c>
      <c r="F79" s="63">
        <v>3291439</v>
      </c>
      <c r="G79" s="97">
        <v>147780</v>
      </c>
      <c r="H79" s="94">
        <f t="shared" si="4"/>
        <v>0.30992057864132749</v>
      </c>
      <c r="I79" s="57"/>
      <c r="K79" s="58"/>
      <c r="L79" s="22"/>
      <c r="M79" s="22"/>
      <c r="N79" s="22"/>
      <c r="O79" s="22"/>
      <c r="P79" s="22"/>
      <c r="Q79" s="22"/>
      <c r="R79" s="22"/>
    </row>
    <row r="80" spans="1:18" x14ac:dyDescent="0.2">
      <c r="A80" s="95" t="s">
        <v>248</v>
      </c>
      <c r="B80" s="61">
        <v>4052</v>
      </c>
      <c r="C80" s="61">
        <v>173921</v>
      </c>
      <c r="D80" s="61">
        <v>4800</v>
      </c>
      <c r="E80" s="96">
        <v>2017</v>
      </c>
      <c r="F80" s="63">
        <v>118367</v>
      </c>
      <c r="G80" s="97">
        <v>3282</v>
      </c>
      <c r="H80" s="94">
        <f t="shared" si="4"/>
        <v>-0.31624999999999998</v>
      </c>
      <c r="I80" s="57"/>
      <c r="K80" s="58"/>
      <c r="L80" s="22"/>
      <c r="M80" s="22"/>
      <c r="N80" s="22"/>
      <c r="O80" s="22"/>
      <c r="P80" s="22"/>
      <c r="Q80" s="22"/>
      <c r="R80" s="22"/>
    </row>
    <row r="81" spans="1:18" x14ac:dyDescent="0.2">
      <c r="A81" s="95" t="s">
        <v>249</v>
      </c>
      <c r="B81" s="61">
        <v>136</v>
      </c>
      <c r="C81" s="61">
        <v>8160</v>
      </c>
      <c r="D81" s="61">
        <v>205</v>
      </c>
      <c r="E81" s="96">
        <v>0</v>
      </c>
      <c r="F81" s="63">
        <v>0</v>
      </c>
      <c r="G81" s="97">
        <v>0</v>
      </c>
      <c r="H81" s="94">
        <f t="shared" si="4"/>
        <v>-1</v>
      </c>
      <c r="I81" s="57"/>
      <c r="K81" s="58"/>
      <c r="L81" s="22"/>
      <c r="M81" s="22"/>
      <c r="N81" s="22"/>
      <c r="O81" s="22"/>
      <c r="P81" s="22"/>
      <c r="Q81" s="22"/>
      <c r="R81" s="22"/>
    </row>
    <row r="82" spans="1:18" x14ac:dyDescent="0.2">
      <c r="A82" s="95" t="s">
        <v>250</v>
      </c>
      <c r="B82" s="61">
        <v>189</v>
      </c>
      <c r="C82" s="61">
        <v>31424</v>
      </c>
      <c r="D82" s="61">
        <v>365</v>
      </c>
      <c r="E82" s="96">
        <v>1777</v>
      </c>
      <c r="F82" s="63">
        <v>142508</v>
      </c>
      <c r="G82" s="97">
        <v>2849</v>
      </c>
      <c r="H82" s="94">
        <f t="shared" si="4"/>
        <v>6.8054794520547945</v>
      </c>
      <c r="I82" s="57"/>
      <c r="K82" s="58"/>
      <c r="L82" s="22"/>
      <c r="M82" s="22"/>
      <c r="N82" s="22"/>
      <c r="O82" s="22"/>
      <c r="P82" s="22"/>
      <c r="Q82" s="22"/>
      <c r="R82" s="22"/>
    </row>
    <row r="83" spans="1:18" x14ac:dyDescent="0.2">
      <c r="A83" s="95" t="s">
        <v>251</v>
      </c>
      <c r="B83" s="61">
        <v>36</v>
      </c>
      <c r="C83" s="61">
        <v>1105</v>
      </c>
      <c r="D83" s="61">
        <v>95</v>
      </c>
      <c r="E83" s="96">
        <v>445</v>
      </c>
      <c r="F83" s="63">
        <v>26582</v>
      </c>
      <c r="G83" s="97">
        <v>668</v>
      </c>
      <c r="H83" s="94" t="s">
        <v>192</v>
      </c>
      <c r="I83" s="57"/>
      <c r="K83" s="58"/>
      <c r="L83" s="22"/>
      <c r="M83" s="22"/>
      <c r="N83" s="22"/>
      <c r="O83" s="22"/>
      <c r="P83" s="22"/>
      <c r="Q83" s="22"/>
      <c r="R83" s="22"/>
    </row>
    <row r="84" spans="1:18" x14ac:dyDescent="0.2">
      <c r="A84" s="95" t="s">
        <v>252</v>
      </c>
      <c r="B84" s="61">
        <v>0</v>
      </c>
      <c r="C84" s="61">
        <v>0</v>
      </c>
      <c r="D84" s="61">
        <v>0</v>
      </c>
      <c r="E84" s="96">
        <v>0</v>
      </c>
      <c r="F84" s="63">
        <v>9412</v>
      </c>
      <c r="G84" s="97">
        <v>568</v>
      </c>
      <c r="H84" s="94" t="s">
        <v>192</v>
      </c>
      <c r="I84" s="57"/>
      <c r="K84" s="58"/>
      <c r="L84" s="22"/>
      <c r="M84" s="22"/>
      <c r="N84" s="22"/>
      <c r="O84" s="22"/>
      <c r="P84" s="22"/>
      <c r="Q84" s="22"/>
      <c r="R84" s="22"/>
    </row>
    <row r="85" spans="1:18" x14ac:dyDescent="0.2">
      <c r="A85" s="95" t="s">
        <v>253</v>
      </c>
      <c r="B85" s="61">
        <v>62</v>
      </c>
      <c r="C85" s="61">
        <v>6440</v>
      </c>
      <c r="D85" s="61">
        <v>66</v>
      </c>
      <c r="E85" s="96">
        <v>0</v>
      </c>
      <c r="F85" s="63">
        <v>0</v>
      </c>
      <c r="G85" s="97">
        <v>0</v>
      </c>
      <c r="H85" s="94">
        <f>(+G85-D85)/D85</f>
        <v>-1</v>
      </c>
      <c r="I85" s="57"/>
      <c r="K85" s="58"/>
      <c r="L85" s="22"/>
      <c r="M85" s="22"/>
      <c r="N85" s="22"/>
      <c r="O85" s="22"/>
      <c r="P85" s="22"/>
      <c r="Q85" s="22"/>
      <c r="R85" s="22"/>
    </row>
    <row r="86" spans="1:18" x14ac:dyDescent="0.2">
      <c r="A86" s="95" t="s">
        <v>254</v>
      </c>
      <c r="B86" s="61">
        <v>248</v>
      </c>
      <c r="C86" s="61">
        <v>15808</v>
      </c>
      <c r="D86" s="61">
        <v>281</v>
      </c>
      <c r="E86" s="96">
        <v>501</v>
      </c>
      <c r="F86" s="63">
        <v>29944</v>
      </c>
      <c r="G86" s="97">
        <v>551</v>
      </c>
      <c r="H86" s="94">
        <f>(+G86-D86)/D86</f>
        <v>0.96085409252669041</v>
      </c>
      <c r="I86" s="57"/>
      <c r="K86" s="58"/>
      <c r="L86" s="22"/>
      <c r="M86" s="22"/>
      <c r="N86" s="22"/>
      <c r="O86" s="22"/>
      <c r="P86" s="22"/>
      <c r="Q86" s="22"/>
      <c r="R86" s="22"/>
    </row>
    <row r="87" spans="1:18" x14ac:dyDescent="0.2">
      <c r="A87" s="95" t="s">
        <v>255</v>
      </c>
      <c r="B87" s="61">
        <v>36</v>
      </c>
      <c r="C87" s="61">
        <v>11072</v>
      </c>
      <c r="D87" s="61">
        <v>2228</v>
      </c>
      <c r="E87" s="96">
        <v>18</v>
      </c>
      <c r="F87" s="63">
        <v>32493</v>
      </c>
      <c r="G87" s="97">
        <v>5376</v>
      </c>
      <c r="H87" s="94">
        <f>(+G87-D87)/D87</f>
        <v>1.4129263913824057</v>
      </c>
      <c r="I87" s="57"/>
      <c r="K87" s="58"/>
      <c r="L87" s="22"/>
      <c r="M87" s="22"/>
      <c r="N87" s="22"/>
      <c r="O87" s="22"/>
      <c r="P87" s="22"/>
      <c r="Q87" s="22"/>
      <c r="R87" s="22"/>
    </row>
    <row r="88" spans="1:18" x14ac:dyDescent="0.2">
      <c r="A88" s="95" t="s">
        <v>256</v>
      </c>
      <c r="B88" s="61">
        <v>0</v>
      </c>
      <c r="C88" s="61">
        <v>0</v>
      </c>
      <c r="D88" s="61">
        <v>0</v>
      </c>
      <c r="E88" s="96">
        <v>0</v>
      </c>
      <c r="F88" s="63">
        <v>4235</v>
      </c>
      <c r="G88" s="97">
        <v>96</v>
      </c>
      <c r="H88" s="94" t="s">
        <v>192</v>
      </c>
      <c r="I88" s="57"/>
      <c r="K88" s="58"/>
      <c r="L88" s="22"/>
      <c r="M88" s="22"/>
      <c r="N88" s="22"/>
      <c r="O88" s="22"/>
      <c r="P88" s="22"/>
      <c r="Q88" s="22"/>
      <c r="R88" s="22"/>
    </row>
    <row r="89" spans="1:18" x14ac:dyDescent="0.2">
      <c r="A89" s="95" t="s">
        <v>257</v>
      </c>
      <c r="B89" s="61">
        <v>2396</v>
      </c>
      <c r="C89" s="61">
        <v>102370</v>
      </c>
      <c r="D89" s="61">
        <v>3430</v>
      </c>
      <c r="E89" s="96">
        <v>1088</v>
      </c>
      <c r="F89" s="63">
        <v>108836</v>
      </c>
      <c r="G89" s="97">
        <v>2244</v>
      </c>
      <c r="H89" s="94">
        <f t="shared" ref="H89:H112" si="5">(+G89-D89)/D89</f>
        <v>-0.34577259475218658</v>
      </c>
      <c r="I89" s="57"/>
      <c r="K89" s="58"/>
      <c r="L89" s="22"/>
      <c r="M89" s="22"/>
      <c r="N89" s="22"/>
      <c r="O89" s="22"/>
      <c r="P89" s="22"/>
      <c r="Q89" s="22"/>
      <c r="R89" s="22"/>
    </row>
    <row r="90" spans="1:18" x14ac:dyDescent="0.2">
      <c r="A90" s="95" t="s">
        <v>258</v>
      </c>
      <c r="B90" s="61">
        <v>1044</v>
      </c>
      <c r="C90" s="61">
        <v>89184</v>
      </c>
      <c r="D90" s="61">
        <v>1470</v>
      </c>
      <c r="E90" s="96">
        <v>2881</v>
      </c>
      <c r="F90" s="63">
        <v>104692</v>
      </c>
      <c r="G90" s="97">
        <v>3222</v>
      </c>
      <c r="H90" s="94">
        <f t="shared" si="5"/>
        <v>1.1918367346938776</v>
      </c>
      <c r="I90" s="57"/>
      <c r="K90" s="58"/>
      <c r="L90" s="22"/>
      <c r="M90" s="22"/>
      <c r="N90" s="22"/>
      <c r="O90" s="22"/>
      <c r="P90" s="22"/>
      <c r="Q90" s="22"/>
      <c r="R90" s="22"/>
    </row>
    <row r="91" spans="1:18" x14ac:dyDescent="0.2">
      <c r="A91" s="95" t="s">
        <v>259</v>
      </c>
      <c r="B91" s="61">
        <v>84</v>
      </c>
      <c r="C91" s="61">
        <v>4998</v>
      </c>
      <c r="D91" s="61">
        <v>89</v>
      </c>
      <c r="E91" s="96">
        <v>125</v>
      </c>
      <c r="F91" s="63">
        <v>7427</v>
      </c>
      <c r="G91" s="97">
        <v>131</v>
      </c>
      <c r="H91" s="94">
        <f t="shared" si="5"/>
        <v>0.47191011235955055</v>
      </c>
      <c r="I91" s="57"/>
      <c r="K91" s="58"/>
      <c r="L91" s="22"/>
      <c r="M91" s="22"/>
      <c r="N91" s="22"/>
      <c r="O91" s="22"/>
      <c r="P91" s="22"/>
      <c r="Q91" s="22"/>
      <c r="R91" s="22"/>
    </row>
    <row r="92" spans="1:18" x14ac:dyDescent="0.2">
      <c r="A92" s="95" t="s">
        <v>260</v>
      </c>
      <c r="B92" s="61">
        <v>2955</v>
      </c>
      <c r="C92" s="61">
        <v>201319</v>
      </c>
      <c r="D92" s="61">
        <v>3388</v>
      </c>
      <c r="E92" s="96">
        <v>3470</v>
      </c>
      <c r="F92" s="63">
        <v>221982</v>
      </c>
      <c r="G92" s="97">
        <v>3855</v>
      </c>
      <c r="H92" s="94">
        <f t="shared" si="5"/>
        <v>0.13783943329397874</v>
      </c>
      <c r="I92" s="57"/>
      <c r="K92" s="58"/>
      <c r="L92" s="22"/>
      <c r="M92" s="22"/>
      <c r="N92" s="22"/>
      <c r="O92" s="22"/>
      <c r="P92" s="22"/>
      <c r="Q92" s="22"/>
      <c r="R92" s="22"/>
    </row>
    <row r="93" spans="1:18" x14ac:dyDescent="0.2">
      <c r="A93" s="95" t="s">
        <v>261</v>
      </c>
      <c r="B93" s="61">
        <v>1047</v>
      </c>
      <c r="C93" s="61">
        <v>104472</v>
      </c>
      <c r="D93" s="61">
        <v>1251</v>
      </c>
      <c r="E93" s="96">
        <v>686</v>
      </c>
      <c r="F93" s="63">
        <v>71540</v>
      </c>
      <c r="G93" s="97">
        <v>764</v>
      </c>
      <c r="H93" s="94">
        <f t="shared" si="5"/>
        <v>-0.38928856914468424</v>
      </c>
      <c r="I93" s="57"/>
      <c r="K93" s="58"/>
      <c r="L93" s="22"/>
      <c r="M93" s="22"/>
      <c r="N93" s="22"/>
      <c r="O93" s="22"/>
      <c r="P93" s="22"/>
      <c r="Q93" s="22"/>
      <c r="R93" s="22"/>
    </row>
    <row r="94" spans="1:18" x14ac:dyDescent="0.2">
      <c r="A94" s="95" t="s">
        <v>262</v>
      </c>
      <c r="B94" s="61">
        <v>22829</v>
      </c>
      <c r="C94" s="61">
        <v>1732970</v>
      </c>
      <c r="D94" s="61">
        <v>33585</v>
      </c>
      <c r="E94" s="96">
        <v>28843</v>
      </c>
      <c r="F94" s="63">
        <v>2130368</v>
      </c>
      <c r="G94" s="97">
        <v>38061</v>
      </c>
      <c r="H94" s="94">
        <f t="shared" si="5"/>
        <v>0.13327378293881198</v>
      </c>
      <c r="I94" s="57"/>
      <c r="K94" s="58"/>
      <c r="L94" s="22"/>
      <c r="M94" s="22"/>
      <c r="N94" s="22"/>
      <c r="O94" s="22"/>
      <c r="P94" s="22"/>
      <c r="Q94" s="22"/>
      <c r="R94" s="22"/>
    </row>
    <row r="95" spans="1:18" x14ac:dyDescent="0.2">
      <c r="A95" s="95" t="s">
        <v>263</v>
      </c>
      <c r="B95" s="61">
        <v>555</v>
      </c>
      <c r="C95" s="61">
        <v>26122</v>
      </c>
      <c r="D95" s="61">
        <v>1477</v>
      </c>
      <c r="E95" s="96">
        <v>2784</v>
      </c>
      <c r="F95" s="63">
        <v>203470</v>
      </c>
      <c r="G95" s="97">
        <v>4746</v>
      </c>
      <c r="H95" s="94">
        <f t="shared" si="5"/>
        <v>2.2132701421800949</v>
      </c>
      <c r="I95" s="57"/>
      <c r="K95" s="58"/>
      <c r="L95" s="22"/>
      <c r="M95" s="22"/>
      <c r="N95" s="22"/>
      <c r="O95" s="22"/>
      <c r="P95" s="22"/>
      <c r="Q95" s="22"/>
      <c r="R95" s="22"/>
    </row>
    <row r="96" spans="1:18" x14ac:dyDescent="0.2">
      <c r="A96" s="95" t="s">
        <v>264</v>
      </c>
      <c r="B96" s="61">
        <v>3951</v>
      </c>
      <c r="C96" s="61">
        <v>261688</v>
      </c>
      <c r="D96" s="61">
        <v>5010</v>
      </c>
      <c r="E96" s="96">
        <v>3833</v>
      </c>
      <c r="F96" s="63">
        <v>241898</v>
      </c>
      <c r="G96" s="97">
        <v>4721</v>
      </c>
      <c r="H96" s="94">
        <f t="shared" si="5"/>
        <v>-5.7684630738522952E-2</v>
      </c>
      <c r="I96" s="57"/>
      <c r="K96" s="58"/>
      <c r="L96" s="22"/>
      <c r="M96" s="22"/>
      <c r="N96" s="22"/>
      <c r="O96" s="22"/>
      <c r="P96" s="22"/>
      <c r="Q96" s="22"/>
      <c r="R96" s="22"/>
    </row>
    <row r="97" spans="1:18" x14ac:dyDescent="0.2">
      <c r="A97" s="95" t="s">
        <v>265</v>
      </c>
      <c r="B97" s="61">
        <v>36</v>
      </c>
      <c r="C97" s="61">
        <v>36</v>
      </c>
      <c r="D97" s="61">
        <v>58</v>
      </c>
      <c r="E97" s="96">
        <v>0</v>
      </c>
      <c r="F97" s="63">
        <v>0</v>
      </c>
      <c r="G97" s="97">
        <v>0</v>
      </c>
      <c r="H97" s="94">
        <f t="shared" si="5"/>
        <v>-1</v>
      </c>
      <c r="I97" s="57"/>
      <c r="K97" s="58"/>
      <c r="L97" s="22"/>
      <c r="M97" s="22"/>
      <c r="N97" s="22"/>
      <c r="O97" s="22"/>
      <c r="P97" s="22"/>
      <c r="Q97" s="22"/>
      <c r="R97" s="22"/>
    </row>
    <row r="98" spans="1:18" x14ac:dyDescent="0.2">
      <c r="A98" s="95" t="s">
        <v>266</v>
      </c>
      <c r="B98" s="61">
        <v>226</v>
      </c>
      <c r="C98" s="61">
        <v>15020</v>
      </c>
      <c r="D98" s="61">
        <v>231</v>
      </c>
      <c r="E98" s="96">
        <v>163</v>
      </c>
      <c r="F98" s="63">
        <v>11996</v>
      </c>
      <c r="G98" s="97">
        <v>169</v>
      </c>
      <c r="H98" s="94">
        <f t="shared" si="5"/>
        <v>-0.26839826839826841</v>
      </c>
      <c r="I98" s="57"/>
      <c r="K98" s="58"/>
      <c r="L98" s="22"/>
      <c r="M98" s="22"/>
      <c r="N98" s="22"/>
      <c r="O98" s="22"/>
      <c r="P98" s="22"/>
      <c r="Q98" s="22"/>
      <c r="R98" s="22"/>
    </row>
    <row r="99" spans="1:18" x14ac:dyDescent="0.2">
      <c r="A99" s="95" t="s">
        <v>267</v>
      </c>
      <c r="B99" s="61">
        <v>1380</v>
      </c>
      <c r="C99" s="61">
        <v>89858</v>
      </c>
      <c r="D99" s="61">
        <v>1669</v>
      </c>
      <c r="E99" s="96">
        <v>1428</v>
      </c>
      <c r="F99" s="63">
        <v>90559</v>
      </c>
      <c r="G99" s="97">
        <v>1690</v>
      </c>
      <c r="H99" s="94">
        <f t="shared" si="5"/>
        <v>1.2582384661473937E-2</v>
      </c>
      <c r="I99" s="57"/>
      <c r="K99" s="58"/>
      <c r="L99" s="22"/>
      <c r="M99" s="22"/>
      <c r="N99" s="22"/>
      <c r="O99" s="22"/>
      <c r="P99" s="22"/>
      <c r="Q99" s="22"/>
      <c r="R99" s="22"/>
    </row>
    <row r="100" spans="1:18" x14ac:dyDescent="0.2">
      <c r="A100" s="95" t="s">
        <v>268</v>
      </c>
      <c r="B100" s="61">
        <v>18749</v>
      </c>
      <c r="C100" s="61">
        <v>1615121</v>
      </c>
      <c r="D100" s="61">
        <v>22701</v>
      </c>
      <c r="E100" s="96">
        <v>20655</v>
      </c>
      <c r="F100" s="63">
        <v>1756671</v>
      </c>
      <c r="G100" s="97">
        <v>24776</v>
      </c>
      <c r="H100" s="94">
        <f t="shared" si="5"/>
        <v>9.1405664948680673E-2</v>
      </c>
      <c r="I100" s="57"/>
      <c r="K100" s="58"/>
      <c r="L100" s="22"/>
      <c r="M100" s="22"/>
      <c r="N100" s="22"/>
      <c r="O100" s="22"/>
      <c r="P100" s="22"/>
      <c r="Q100" s="22"/>
      <c r="R100" s="22"/>
    </row>
    <row r="101" spans="1:18" x14ac:dyDescent="0.2">
      <c r="A101" s="95" t="s">
        <v>269</v>
      </c>
      <c r="B101" s="61">
        <v>18</v>
      </c>
      <c r="C101" s="61">
        <v>72</v>
      </c>
      <c r="D101" s="61">
        <v>24</v>
      </c>
      <c r="E101" s="96">
        <v>18</v>
      </c>
      <c r="F101" s="63">
        <v>72</v>
      </c>
      <c r="G101" s="97">
        <v>24</v>
      </c>
      <c r="H101" s="94">
        <f t="shared" si="5"/>
        <v>0</v>
      </c>
      <c r="I101" s="57"/>
      <c r="K101" s="58"/>
      <c r="L101" s="22"/>
      <c r="M101" s="22"/>
      <c r="N101" s="22"/>
      <c r="O101" s="22"/>
      <c r="P101" s="22"/>
      <c r="Q101" s="22"/>
      <c r="R101" s="22"/>
    </row>
    <row r="102" spans="1:18" x14ac:dyDescent="0.2">
      <c r="A102" s="95" t="s">
        <v>270</v>
      </c>
      <c r="B102" s="61">
        <v>21</v>
      </c>
      <c r="C102" s="61">
        <v>2205</v>
      </c>
      <c r="D102" s="61">
        <v>22</v>
      </c>
      <c r="E102" s="96">
        <v>20</v>
      </c>
      <c r="F102" s="63">
        <v>2240</v>
      </c>
      <c r="G102" s="97">
        <v>23</v>
      </c>
      <c r="H102" s="94">
        <f t="shared" si="5"/>
        <v>4.5454545454545456E-2</v>
      </c>
      <c r="I102" s="57"/>
      <c r="K102" s="58"/>
      <c r="L102" s="22"/>
      <c r="M102" s="22"/>
      <c r="N102" s="22"/>
      <c r="O102" s="22"/>
      <c r="P102" s="22"/>
      <c r="Q102" s="22"/>
      <c r="R102" s="22"/>
    </row>
    <row r="103" spans="1:18" x14ac:dyDescent="0.2">
      <c r="A103" s="95" t="s">
        <v>271</v>
      </c>
      <c r="B103" s="61">
        <v>21</v>
      </c>
      <c r="C103" s="61">
        <v>2288</v>
      </c>
      <c r="D103" s="61">
        <v>18</v>
      </c>
      <c r="E103" s="96">
        <v>0</v>
      </c>
      <c r="F103" s="63">
        <v>0</v>
      </c>
      <c r="G103" s="97">
        <v>0</v>
      </c>
      <c r="H103" s="94">
        <f t="shared" si="5"/>
        <v>-1</v>
      </c>
      <c r="I103" s="57"/>
      <c r="K103" s="58"/>
      <c r="L103" s="22"/>
      <c r="M103" s="22"/>
      <c r="N103" s="22"/>
      <c r="O103" s="22"/>
      <c r="P103" s="22"/>
      <c r="Q103" s="22"/>
      <c r="R103" s="22"/>
    </row>
    <row r="104" spans="1:18" x14ac:dyDescent="0.2">
      <c r="A104" s="95" t="s">
        <v>272</v>
      </c>
      <c r="B104" s="61">
        <v>532</v>
      </c>
      <c r="C104" s="61">
        <v>45472</v>
      </c>
      <c r="D104" s="61">
        <v>614</v>
      </c>
      <c r="E104" s="96">
        <v>498</v>
      </c>
      <c r="F104" s="63">
        <v>37695</v>
      </c>
      <c r="G104" s="97">
        <v>551</v>
      </c>
      <c r="H104" s="94">
        <f t="shared" si="5"/>
        <v>-0.10260586319218241</v>
      </c>
      <c r="I104" s="57"/>
      <c r="K104" s="58"/>
      <c r="L104" s="22"/>
      <c r="M104" s="22"/>
      <c r="N104" s="22"/>
      <c r="O104" s="22"/>
      <c r="P104" s="22"/>
      <c r="Q104" s="22"/>
      <c r="R104" s="22"/>
    </row>
    <row r="105" spans="1:18" x14ac:dyDescent="0.2">
      <c r="A105" s="95" t="s">
        <v>273</v>
      </c>
      <c r="B105" s="61">
        <v>100</v>
      </c>
      <c r="C105" s="61">
        <v>10240</v>
      </c>
      <c r="D105" s="61">
        <v>125</v>
      </c>
      <c r="E105" s="96">
        <v>80</v>
      </c>
      <c r="F105" s="63">
        <v>8480</v>
      </c>
      <c r="G105" s="97">
        <v>102</v>
      </c>
      <c r="H105" s="94">
        <f t="shared" si="5"/>
        <v>-0.184</v>
      </c>
      <c r="I105" s="57"/>
      <c r="K105" s="58"/>
      <c r="L105" s="22"/>
      <c r="M105" s="22"/>
      <c r="N105" s="22"/>
      <c r="O105" s="22"/>
      <c r="P105" s="22"/>
      <c r="Q105" s="22"/>
      <c r="R105" s="22"/>
    </row>
    <row r="106" spans="1:18" x14ac:dyDescent="0.2">
      <c r="A106" s="95" t="s">
        <v>274</v>
      </c>
      <c r="B106" s="61">
        <v>0</v>
      </c>
      <c r="C106" s="61">
        <v>9</v>
      </c>
      <c r="D106" s="61">
        <v>252</v>
      </c>
      <c r="E106" s="96">
        <v>0</v>
      </c>
      <c r="F106" s="63">
        <v>5</v>
      </c>
      <c r="G106" s="97">
        <v>83</v>
      </c>
      <c r="H106" s="94">
        <f t="shared" si="5"/>
        <v>-0.67063492063492058</v>
      </c>
      <c r="I106" s="57"/>
      <c r="K106" s="58"/>
      <c r="L106" s="22"/>
      <c r="M106" s="22"/>
      <c r="N106" s="22"/>
      <c r="O106" s="22"/>
      <c r="P106" s="22"/>
      <c r="Q106" s="22"/>
      <c r="R106" s="22"/>
    </row>
    <row r="107" spans="1:18" x14ac:dyDescent="0.2">
      <c r="A107" s="95" t="s">
        <v>216</v>
      </c>
      <c r="B107" s="61">
        <v>63</v>
      </c>
      <c r="C107" s="61">
        <v>6651</v>
      </c>
      <c r="D107" s="61">
        <v>957</v>
      </c>
      <c r="E107" s="96">
        <v>82</v>
      </c>
      <c r="F107" s="63">
        <v>8436</v>
      </c>
      <c r="G107" s="97">
        <v>89</v>
      </c>
      <c r="H107" s="94">
        <f t="shared" si="5"/>
        <v>-0.90700104493207945</v>
      </c>
      <c r="I107" s="57"/>
      <c r="K107" s="58"/>
      <c r="L107" s="22"/>
      <c r="M107" s="22"/>
      <c r="N107" s="22"/>
      <c r="O107" s="22"/>
      <c r="P107" s="22"/>
      <c r="Q107" s="22"/>
      <c r="R107" s="22"/>
    </row>
    <row r="108" spans="1:18" x14ac:dyDescent="0.2">
      <c r="A108" s="95" t="s">
        <v>275</v>
      </c>
      <c r="B108" s="61">
        <v>186</v>
      </c>
      <c r="C108" s="61">
        <v>17451</v>
      </c>
      <c r="D108" s="61">
        <v>212</v>
      </c>
      <c r="E108" s="96">
        <v>568</v>
      </c>
      <c r="F108" s="63">
        <v>17682</v>
      </c>
      <c r="G108" s="97">
        <v>837</v>
      </c>
      <c r="H108" s="94">
        <f t="shared" si="5"/>
        <v>2.9481132075471699</v>
      </c>
      <c r="I108" s="57"/>
      <c r="K108" s="58"/>
      <c r="L108" s="22"/>
      <c r="M108" s="22"/>
      <c r="N108" s="22"/>
      <c r="O108" s="22"/>
      <c r="P108" s="22"/>
      <c r="Q108" s="22"/>
      <c r="R108" s="22"/>
    </row>
    <row r="109" spans="1:18" x14ac:dyDescent="0.2">
      <c r="A109" s="95" t="s">
        <v>276</v>
      </c>
      <c r="B109" s="61">
        <v>270</v>
      </c>
      <c r="C109" s="61">
        <v>10773</v>
      </c>
      <c r="D109" s="61">
        <v>466</v>
      </c>
      <c r="E109" s="96">
        <v>125</v>
      </c>
      <c r="F109" s="63">
        <v>7019</v>
      </c>
      <c r="G109" s="97">
        <v>128</v>
      </c>
      <c r="H109" s="94">
        <f t="shared" si="5"/>
        <v>-0.72532188841201717</v>
      </c>
      <c r="I109" s="57"/>
      <c r="K109" s="58"/>
      <c r="L109" s="22"/>
      <c r="M109" s="22"/>
      <c r="N109" s="22"/>
      <c r="O109" s="22"/>
      <c r="P109" s="22"/>
      <c r="Q109" s="22"/>
      <c r="R109" s="22"/>
    </row>
    <row r="110" spans="1:18" x14ac:dyDescent="0.2">
      <c r="A110" s="95" t="s">
        <v>277</v>
      </c>
      <c r="B110" s="61">
        <v>2031</v>
      </c>
      <c r="C110" s="61">
        <v>114940</v>
      </c>
      <c r="D110" s="61">
        <v>2146</v>
      </c>
      <c r="E110" s="96">
        <v>2190</v>
      </c>
      <c r="F110" s="63">
        <v>126630</v>
      </c>
      <c r="G110" s="97">
        <v>2285</v>
      </c>
      <c r="H110" s="94">
        <f t="shared" si="5"/>
        <v>6.4771668219944081E-2</v>
      </c>
      <c r="I110" s="57"/>
      <c r="K110" s="58"/>
      <c r="L110" s="22"/>
      <c r="M110" s="22"/>
      <c r="N110" s="22"/>
      <c r="O110" s="22"/>
      <c r="P110" s="22"/>
      <c r="Q110" s="22"/>
      <c r="R110" s="22"/>
    </row>
    <row r="111" spans="1:18" x14ac:dyDescent="0.2">
      <c r="A111" s="95" t="s">
        <v>278</v>
      </c>
      <c r="B111" s="61">
        <v>42</v>
      </c>
      <c r="C111" s="61">
        <v>4403</v>
      </c>
      <c r="D111" s="61">
        <v>45</v>
      </c>
      <c r="E111" s="96">
        <v>42</v>
      </c>
      <c r="F111" s="63">
        <v>3381</v>
      </c>
      <c r="G111" s="97">
        <v>45</v>
      </c>
      <c r="H111" s="94">
        <f t="shared" si="5"/>
        <v>0</v>
      </c>
      <c r="I111" s="57"/>
      <c r="K111" s="58"/>
      <c r="L111" s="22"/>
      <c r="M111" s="22"/>
      <c r="N111" s="22"/>
      <c r="O111" s="22"/>
      <c r="P111" s="22"/>
      <c r="Q111" s="22"/>
      <c r="R111" s="22"/>
    </row>
    <row r="112" spans="1:18" x14ac:dyDescent="0.2">
      <c r="A112" s="95" t="s">
        <v>279</v>
      </c>
      <c r="B112" s="61">
        <v>803</v>
      </c>
      <c r="C112" s="61">
        <v>48100</v>
      </c>
      <c r="D112" s="61">
        <v>1220</v>
      </c>
      <c r="E112" s="96">
        <v>4604</v>
      </c>
      <c r="F112" s="63">
        <v>276300</v>
      </c>
      <c r="G112" s="97">
        <v>6935</v>
      </c>
      <c r="H112" s="94">
        <f t="shared" si="5"/>
        <v>4.6844262295081966</v>
      </c>
      <c r="I112" s="57"/>
      <c r="K112" s="58"/>
      <c r="L112" s="22"/>
      <c r="M112" s="22"/>
      <c r="N112" s="22"/>
      <c r="O112" s="22"/>
      <c r="P112" s="22"/>
      <c r="Q112" s="22"/>
      <c r="R112" s="22"/>
    </row>
    <row r="113" spans="1:18" x14ac:dyDescent="0.2">
      <c r="A113" s="95" t="s">
        <v>280</v>
      </c>
      <c r="B113" s="61">
        <v>0</v>
      </c>
      <c r="C113" s="61">
        <v>0</v>
      </c>
      <c r="D113" s="61">
        <v>0</v>
      </c>
      <c r="E113" s="96">
        <v>60</v>
      </c>
      <c r="F113" s="63">
        <v>5266</v>
      </c>
      <c r="G113" s="97">
        <v>83</v>
      </c>
      <c r="H113" s="94" t="s">
        <v>192</v>
      </c>
      <c r="I113" s="57"/>
      <c r="K113" s="58"/>
      <c r="L113" s="22"/>
      <c r="M113" s="22"/>
      <c r="N113" s="22"/>
      <c r="O113" s="22"/>
      <c r="P113" s="22"/>
      <c r="Q113" s="22"/>
      <c r="R113" s="22"/>
    </row>
    <row r="114" spans="1:18" x14ac:dyDescent="0.2">
      <c r="A114" s="95" t="s">
        <v>281</v>
      </c>
      <c r="B114" s="61">
        <v>1144</v>
      </c>
      <c r="C114" s="61">
        <v>93787</v>
      </c>
      <c r="D114" s="61">
        <v>1327</v>
      </c>
      <c r="E114" s="96">
        <v>1448</v>
      </c>
      <c r="F114" s="63">
        <v>114940</v>
      </c>
      <c r="G114" s="97">
        <v>1687</v>
      </c>
      <c r="H114" s="94">
        <f>(+G114-D114)/D114</f>
        <v>0.27128862094951017</v>
      </c>
      <c r="I114" s="57"/>
      <c r="K114" s="58"/>
      <c r="L114" s="22"/>
      <c r="M114" s="22"/>
      <c r="N114" s="22"/>
      <c r="O114" s="22"/>
      <c r="P114" s="22"/>
      <c r="Q114" s="22"/>
      <c r="R114" s="22"/>
    </row>
    <row r="115" spans="1:18" x14ac:dyDescent="0.2">
      <c r="A115" s="95" t="s">
        <v>282</v>
      </c>
      <c r="B115" s="61">
        <v>0</v>
      </c>
      <c r="C115" s="61">
        <v>0</v>
      </c>
      <c r="D115" s="61">
        <v>0</v>
      </c>
      <c r="E115" s="96">
        <v>103</v>
      </c>
      <c r="F115" s="63">
        <v>6055</v>
      </c>
      <c r="G115" s="97">
        <v>119</v>
      </c>
      <c r="H115" s="94" t="s">
        <v>192</v>
      </c>
      <c r="I115" s="57"/>
      <c r="K115" s="58"/>
      <c r="L115" s="22"/>
      <c r="M115" s="22"/>
      <c r="N115" s="22"/>
      <c r="O115" s="22"/>
      <c r="P115" s="22"/>
      <c r="Q115" s="22"/>
      <c r="R115" s="22"/>
    </row>
    <row r="116" spans="1:18" x14ac:dyDescent="0.2">
      <c r="A116" s="95" t="s">
        <v>283</v>
      </c>
      <c r="B116" s="61">
        <v>62</v>
      </c>
      <c r="C116" s="61">
        <v>6650</v>
      </c>
      <c r="D116" s="61">
        <v>71</v>
      </c>
      <c r="E116" s="96">
        <v>82</v>
      </c>
      <c r="F116" s="63">
        <v>8870</v>
      </c>
      <c r="G116" s="97">
        <v>95</v>
      </c>
      <c r="H116" s="94">
        <f t="shared" ref="H116:H121" si="6">(+G116-D116)/D116</f>
        <v>0.3380281690140845</v>
      </c>
      <c r="I116" s="57"/>
      <c r="K116" s="58"/>
      <c r="L116" s="22"/>
      <c r="M116" s="22"/>
      <c r="N116" s="22"/>
      <c r="O116" s="22"/>
      <c r="P116" s="22"/>
      <c r="Q116" s="22"/>
      <c r="R116" s="22"/>
    </row>
    <row r="117" spans="1:18" x14ac:dyDescent="0.2">
      <c r="A117" s="95" t="s">
        <v>284</v>
      </c>
      <c r="B117" s="61">
        <v>106</v>
      </c>
      <c r="C117" s="61">
        <v>10643</v>
      </c>
      <c r="D117" s="61">
        <v>362</v>
      </c>
      <c r="E117" s="96">
        <v>260</v>
      </c>
      <c r="F117" s="63">
        <v>1040</v>
      </c>
      <c r="G117" s="97">
        <v>320</v>
      </c>
      <c r="H117" s="94">
        <f t="shared" si="6"/>
        <v>-0.11602209944751381</v>
      </c>
      <c r="I117" s="57"/>
      <c r="K117" s="58"/>
      <c r="L117" s="22"/>
      <c r="M117" s="22"/>
      <c r="N117" s="22"/>
      <c r="O117" s="22"/>
      <c r="P117" s="22"/>
      <c r="Q117" s="22"/>
      <c r="R117" s="22"/>
    </row>
    <row r="118" spans="1:18" x14ac:dyDescent="0.2">
      <c r="A118" s="95" t="s">
        <v>285</v>
      </c>
      <c r="B118" s="61">
        <v>66209</v>
      </c>
      <c r="C118" s="61">
        <v>4968636</v>
      </c>
      <c r="D118" s="61">
        <v>80263</v>
      </c>
      <c r="E118" s="96">
        <v>73719</v>
      </c>
      <c r="F118" s="63">
        <v>5712413</v>
      </c>
      <c r="G118" s="97">
        <v>88593</v>
      </c>
      <c r="H118" s="94">
        <f t="shared" si="6"/>
        <v>0.1037838107222506</v>
      </c>
      <c r="I118" s="57"/>
      <c r="K118" s="58"/>
      <c r="L118" s="22"/>
      <c r="M118" s="22"/>
      <c r="N118" s="22"/>
      <c r="O118" s="22"/>
      <c r="P118" s="22"/>
      <c r="Q118" s="22"/>
      <c r="R118" s="22"/>
    </row>
    <row r="119" spans="1:18" x14ac:dyDescent="0.2">
      <c r="A119" s="95" t="s">
        <v>286</v>
      </c>
      <c r="B119" s="61">
        <v>41</v>
      </c>
      <c r="C119" s="61">
        <v>2630</v>
      </c>
      <c r="D119" s="61">
        <v>50</v>
      </c>
      <c r="E119" s="96">
        <v>0</v>
      </c>
      <c r="F119" s="63">
        <v>0</v>
      </c>
      <c r="G119" s="97">
        <v>0</v>
      </c>
      <c r="H119" s="94">
        <f t="shared" si="6"/>
        <v>-1</v>
      </c>
      <c r="I119" s="57"/>
      <c r="K119" s="58"/>
      <c r="L119" s="22"/>
      <c r="M119" s="22"/>
      <c r="N119" s="22"/>
      <c r="O119" s="22"/>
      <c r="P119" s="22"/>
      <c r="Q119" s="22"/>
      <c r="R119" s="22"/>
    </row>
    <row r="120" spans="1:18" x14ac:dyDescent="0.2">
      <c r="A120" s="95" t="s">
        <v>287</v>
      </c>
      <c r="B120" s="61">
        <v>128</v>
      </c>
      <c r="C120" s="61">
        <v>4501</v>
      </c>
      <c r="D120" s="61">
        <v>273</v>
      </c>
      <c r="E120" s="96">
        <v>0</v>
      </c>
      <c r="F120" s="63">
        <v>0</v>
      </c>
      <c r="G120" s="97">
        <v>0</v>
      </c>
      <c r="H120" s="94">
        <f t="shared" si="6"/>
        <v>-1</v>
      </c>
      <c r="I120" s="57"/>
      <c r="K120" s="58"/>
      <c r="L120" s="22"/>
      <c r="M120" s="22"/>
      <c r="N120" s="22"/>
      <c r="O120" s="22"/>
      <c r="P120" s="22"/>
      <c r="Q120" s="22"/>
      <c r="R120" s="22"/>
    </row>
    <row r="121" spans="1:18" x14ac:dyDescent="0.2">
      <c r="A121" s="95" t="s">
        <v>288</v>
      </c>
      <c r="B121" s="61">
        <v>1330</v>
      </c>
      <c r="C121" s="61">
        <v>96594</v>
      </c>
      <c r="D121" s="61">
        <v>1422</v>
      </c>
      <c r="E121" s="96">
        <v>1896</v>
      </c>
      <c r="F121" s="63">
        <v>153470</v>
      </c>
      <c r="G121" s="97">
        <v>1981</v>
      </c>
      <c r="H121" s="94">
        <f t="shared" si="6"/>
        <v>0.39310829817158932</v>
      </c>
      <c r="I121" s="57"/>
      <c r="K121" s="58"/>
      <c r="L121" s="22"/>
      <c r="M121" s="22"/>
      <c r="N121" s="22"/>
      <c r="O121" s="22"/>
      <c r="P121" s="22"/>
      <c r="Q121" s="22"/>
      <c r="R121" s="22"/>
    </row>
    <row r="122" spans="1:18" x14ac:dyDescent="0.2">
      <c r="A122" s="95" t="s">
        <v>289</v>
      </c>
      <c r="B122" s="61">
        <v>0</v>
      </c>
      <c r="C122" s="61">
        <v>0</v>
      </c>
      <c r="D122" s="61">
        <v>0</v>
      </c>
      <c r="E122" s="96">
        <v>0</v>
      </c>
      <c r="F122" s="63">
        <v>2</v>
      </c>
      <c r="G122" s="97">
        <v>48</v>
      </c>
      <c r="H122" s="94" t="s">
        <v>192</v>
      </c>
      <c r="I122" s="57"/>
      <c r="K122" s="58"/>
      <c r="L122" s="22"/>
      <c r="M122" s="22"/>
      <c r="N122" s="22"/>
      <c r="O122" s="22"/>
      <c r="P122" s="22"/>
      <c r="Q122" s="22"/>
      <c r="R122" s="22"/>
    </row>
    <row r="123" spans="1:18" x14ac:dyDescent="0.2">
      <c r="A123" s="95" t="s">
        <v>290</v>
      </c>
      <c r="B123" s="61">
        <v>2081</v>
      </c>
      <c r="C123" s="61">
        <v>21628</v>
      </c>
      <c r="D123" s="61">
        <v>4166</v>
      </c>
      <c r="E123" s="96">
        <v>0</v>
      </c>
      <c r="F123" s="63">
        <v>10568</v>
      </c>
      <c r="G123" s="97">
        <v>1885</v>
      </c>
      <c r="H123" s="94">
        <f>(+G123-D123)/D123</f>
        <v>-0.54752760441670667</v>
      </c>
      <c r="I123" s="57"/>
      <c r="K123" s="58"/>
      <c r="L123" s="22"/>
      <c r="M123" s="22"/>
      <c r="N123" s="22"/>
      <c r="O123" s="22"/>
      <c r="P123" s="22"/>
      <c r="Q123" s="22"/>
      <c r="R123" s="22"/>
    </row>
    <row r="124" spans="1:18" x14ac:dyDescent="0.2">
      <c r="A124" s="95" t="s">
        <v>291</v>
      </c>
      <c r="B124" s="61">
        <v>30649</v>
      </c>
      <c r="C124" s="61">
        <v>1710500</v>
      </c>
      <c r="D124" s="61">
        <v>45757</v>
      </c>
      <c r="E124" s="96">
        <v>22756</v>
      </c>
      <c r="F124" s="63">
        <v>1347636</v>
      </c>
      <c r="G124" s="97">
        <v>34768</v>
      </c>
      <c r="H124" s="94">
        <f>(+G124-D124)/D124</f>
        <v>-0.24015997552287083</v>
      </c>
      <c r="I124" s="57"/>
      <c r="K124" s="58"/>
      <c r="L124" s="22"/>
      <c r="M124" s="22"/>
      <c r="N124" s="22"/>
      <c r="O124" s="22"/>
      <c r="P124" s="22"/>
      <c r="Q124" s="22"/>
      <c r="R124" s="22"/>
    </row>
    <row r="125" spans="1:18" x14ac:dyDescent="0.2">
      <c r="A125" s="68" t="s">
        <v>183</v>
      </c>
      <c r="B125" s="69">
        <f t="shared" ref="B125:G125" si="7">SUM(B71:B124)</f>
        <v>254944</v>
      </c>
      <c r="C125" s="69">
        <f t="shared" si="7"/>
        <v>15126742</v>
      </c>
      <c r="D125" s="69">
        <f t="shared" si="7"/>
        <v>361885</v>
      </c>
      <c r="E125" s="70">
        <f t="shared" si="7"/>
        <v>296531</v>
      </c>
      <c r="F125" s="71">
        <f t="shared" si="7"/>
        <v>17040929</v>
      </c>
      <c r="G125" s="71">
        <f t="shared" si="7"/>
        <v>409095</v>
      </c>
      <c r="H125" s="72">
        <f>(+G125-D125)/D125</f>
        <v>0.13045580778424085</v>
      </c>
      <c r="I125" s="73"/>
      <c r="J125" s="98"/>
      <c r="K125" s="99"/>
      <c r="L125" s="10"/>
      <c r="M125" s="10"/>
      <c r="N125" s="100"/>
      <c r="O125" s="10"/>
      <c r="P125" s="10"/>
      <c r="Q125" s="100"/>
      <c r="R125" s="32"/>
    </row>
    <row r="126" spans="1:18" x14ac:dyDescent="0.2">
      <c r="A126" s="76"/>
      <c r="B126" s="76"/>
      <c r="C126" s="76"/>
      <c r="D126" s="76"/>
      <c r="E126" s="76"/>
      <c r="F126" s="149" t="s">
        <v>236</v>
      </c>
      <c r="G126" s="149"/>
      <c r="H126" s="101">
        <f>(+E125-B125)/B125</f>
        <v>0.16312209740178235</v>
      </c>
      <c r="I126" s="102"/>
      <c r="J126" s="98"/>
      <c r="K126" s="99"/>
      <c r="L126" s="10"/>
      <c r="M126" s="10"/>
      <c r="N126" s="100"/>
      <c r="O126" s="10"/>
      <c r="P126" s="10"/>
      <c r="Q126" s="100"/>
      <c r="R126" s="103"/>
    </row>
    <row r="127" spans="1:18" ht="10.15" customHeight="1" x14ac:dyDescent="0.2"/>
  </sheetData>
  <mergeCells count="2">
    <mergeCell ref="F67:G67"/>
    <mergeCell ref="F126:G126"/>
  </mergeCells>
  <pageMargins left="0.95972222222222203" right="0.27013888888888898" top="0.27013888888888898" bottom="0.43333333333333302" header="0.51180555555555496" footer="0"/>
  <pageSetup paperSize="9" firstPageNumber="0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96"/>
  <sheetViews>
    <sheetView showGridLines="0" workbookViewId="0">
      <selection activeCell="I1" sqref="I1"/>
    </sheetView>
  </sheetViews>
  <sheetFormatPr baseColWidth="10" defaultColWidth="9.140625" defaultRowHeight="12.75" x14ac:dyDescent="0.2"/>
  <cols>
    <col min="1" max="1" width="15.140625" style="104" customWidth="1"/>
    <col min="2" max="2" width="10.42578125" style="104" customWidth="1"/>
    <col min="3" max="3" width="9.7109375" style="104" customWidth="1"/>
    <col min="4" max="4" width="11.140625" style="104" customWidth="1"/>
    <col min="5" max="6" width="9.7109375" style="104" customWidth="1"/>
    <col min="7" max="7" width="11" style="104" customWidth="1"/>
    <col min="8" max="9" width="9.7109375" style="104" customWidth="1"/>
    <col min="10" max="1025" width="11.42578125" style="104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>
      <c r="A9" s="3" t="s">
        <v>292</v>
      </c>
      <c r="B9" s="3"/>
      <c r="C9" s="3"/>
      <c r="D9" s="3"/>
      <c r="E9" s="4"/>
      <c r="F9" s="4"/>
      <c r="G9" s="39"/>
      <c r="H9" s="39"/>
      <c r="I9" s="40"/>
    </row>
    <row r="10" spans="1:9" s="1" customFormat="1" x14ac:dyDescent="0.2">
      <c r="A10" s="3"/>
      <c r="B10" s="3"/>
      <c r="C10" s="3"/>
      <c r="D10" s="3"/>
      <c r="G10" s="39"/>
      <c r="H10" s="39"/>
      <c r="I10" s="40"/>
    </row>
    <row r="11" spans="1:9" ht="12.75" customHeight="1" x14ac:dyDescent="0.2">
      <c r="A11" s="42"/>
      <c r="B11" s="42"/>
      <c r="C11" s="105"/>
      <c r="D11" s="105"/>
      <c r="E11" s="105"/>
      <c r="F11" s="3" t="str">
        <f>+CONCATENATE(MID(Principal!C11,1,14)," de ambas temporadas")</f>
        <v>Datos al 31/12 de ambas temporadas</v>
      </c>
      <c r="G11" s="105"/>
      <c r="H11" s="105"/>
      <c r="I11" s="105"/>
    </row>
    <row r="12" spans="1:9" ht="6" customHeight="1" x14ac:dyDescent="0.2"/>
    <row r="13" spans="1:9" x14ac:dyDescent="0.2">
      <c r="A13" s="106" t="s">
        <v>237</v>
      </c>
      <c r="B13" s="107"/>
      <c r="C13" s="107"/>
      <c r="D13" s="107"/>
      <c r="E13" s="108"/>
      <c r="F13" s="109" t="s">
        <v>0</v>
      </c>
      <c r="G13" s="110"/>
      <c r="H13" s="110"/>
      <c r="I13" s="50" t="s">
        <v>187</v>
      </c>
    </row>
    <row r="14" spans="1:9" x14ac:dyDescent="0.2">
      <c r="A14" s="111" t="s">
        <v>238</v>
      </c>
      <c r="B14" s="112" t="s">
        <v>188</v>
      </c>
      <c r="C14" s="84" t="s">
        <v>10</v>
      </c>
      <c r="D14" s="84" t="s">
        <v>11</v>
      </c>
      <c r="E14" s="113" t="s">
        <v>12</v>
      </c>
      <c r="F14" s="114" t="s">
        <v>10</v>
      </c>
      <c r="G14" s="115" t="s">
        <v>11</v>
      </c>
      <c r="H14" s="115" t="s">
        <v>12</v>
      </c>
      <c r="I14" s="116" t="s">
        <v>189</v>
      </c>
    </row>
    <row r="15" spans="1:9" x14ac:dyDescent="0.2">
      <c r="A15" s="117" t="s">
        <v>239</v>
      </c>
      <c r="B15" s="118" t="s">
        <v>224</v>
      </c>
      <c r="C15" s="119">
        <v>0</v>
      </c>
      <c r="D15" s="119">
        <v>0</v>
      </c>
      <c r="E15" s="119">
        <v>0</v>
      </c>
      <c r="F15" s="120">
        <v>21</v>
      </c>
      <c r="G15" s="121">
        <v>2205</v>
      </c>
      <c r="H15" s="122">
        <v>22</v>
      </c>
      <c r="I15" s="123" t="s">
        <v>192</v>
      </c>
    </row>
    <row r="16" spans="1:9" x14ac:dyDescent="0.2">
      <c r="A16" s="124" t="s">
        <v>293</v>
      </c>
      <c r="B16" s="125" t="s">
        <v>218</v>
      </c>
      <c r="C16" s="126">
        <v>378</v>
      </c>
      <c r="D16" s="126">
        <v>23856</v>
      </c>
      <c r="E16" s="126">
        <v>399</v>
      </c>
      <c r="F16" s="127">
        <v>1315</v>
      </c>
      <c r="G16" s="128">
        <v>83550</v>
      </c>
      <c r="H16" s="129">
        <v>1344</v>
      </c>
      <c r="I16" s="94">
        <f>(+H16-E16)/E16</f>
        <v>2.3684210526315788</v>
      </c>
    </row>
    <row r="17" spans="1:9" x14ac:dyDescent="0.2">
      <c r="A17" s="130"/>
      <c r="B17" s="131" t="s">
        <v>294</v>
      </c>
      <c r="C17" s="132">
        <v>598</v>
      </c>
      <c r="D17" s="132">
        <v>58140</v>
      </c>
      <c r="E17" s="132">
        <v>720</v>
      </c>
      <c r="F17" s="133">
        <v>445</v>
      </c>
      <c r="G17" s="134">
        <v>43026</v>
      </c>
      <c r="H17" s="135">
        <v>538</v>
      </c>
      <c r="I17" s="136">
        <f>(+H17-E17)/E17</f>
        <v>-0.25277777777777777</v>
      </c>
    </row>
    <row r="18" spans="1:9" x14ac:dyDescent="0.2">
      <c r="A18" s="117" t="s">
        <v>241</v>
      </c>
      <c r="B18" s="118" t="s">
        <v>295</v>
      </c>
      <c r="C18" s="119">
        <v>0</v>
      </c>
      <c r="D18" s="119">
        <v>0</v>
      </c>
      <c r="E18" s="119">
        <v>0</v>
      </c>
      <c r="F18" s="120">
        <v>0</v>
      </c>
      <c r="G18" s="121">
        <v>6900</v>
      </c>
      <c r="H18" s="122">
        <v>345</v>
      </c>
      <c r="I18" s="123" t="s">
        <v>192</v>
      </c>
    </row>
    <row r="19" spans="1:9" x14ac:dyDescent="0.2">
      <c r="A19" s="124" t="s">
        <v>242</v>
      </c>
      <c r="B19" s="125" t="s">
        <v>296</v>
      </c>
      <c r="C19" s="126">
        <v>3976</v>
      </c>
      <c r="D19" s="126">
        <v>13383</v>
      </c>
      <c r="E19" s="126">
        <v>10963</v>
      </c>
      <c r="F19" s="127">
        <v>8233</v>
      </c>
      <c r="G19" s="128">
        <v>13079</v>
      </c>
      <c r="H19" s="129">
        <v>10207</v>
      </c>
      <c r="I19" s="94">
        <f>(+H19-E19)/E19</f>
        <v>-6.8959226489099704E-2</v>
      </c>
    </row>
    <row r="20" spans="1:9" x14ac:dyDescent="0.2">
      <c r="A20" s="124"/>
      <c r="B20" s="125" t="s">
        <v>218</v>
      </c>
      <c r="C20" s="126">
        <v>21</v>
      </c>
      <c r="D20" s="126">
        <v>1176</v>
      </c>
      <c r="E20" s="126">
        <v>22</v>
      </c>
      <c r="F20" s="127">
        <v>0</v>
      </c>
      <c r="G20" s="128">
        <v>0</v>
      </c>
      <c r="H20" s="129">
        <v>0</v>
      </c>
      <c r="I20" s="94">
        <f>(+H20-E20)/E20</f>
        <v>-1</v>
      </c>
    </row>
    <row r="21" spans="1:9" x14ac:dyDescent="0.2">
      <c r="A21" s="130"/>
      <c r="B21" s="131" t="s">
        <v>294</v>
      </c>
      <c r="C21" s="132">
        <v>207</v>
      </c>
      <c r="D21" s="132">
        <v>21910</v>
      </c>
      <c r="E21" s="132">
        <v>224</v>
      </c>
      <c r="F21" s="133">
        <v>84</v>
      </c>
      <c r="G21" s="134">
        <v>8799</v>
      </c>
      <c r="H21" s="135">
        <v>94</v>
      </c>
      <c r="I21" s="136">
        <f>(+H21-E21)/E21</f>
        <v>-0.5803571428571429</v>
      </c>
    </row>
    <row r="22" spans="1:9" x14ac:dyDescent="0.2">
      <c r="A22" s="124" t="s">
        <v>243</v>
      </c>
      <c r="B22" s="125" t="s">
        <v>226</v>
      </c>
      <c r="C22" s="126">
        <v>20</v>
      </c>
      <c r="D22" s="126">
        <v>20</v>
      </c>
      <c r="E22" s="126">
        <v>25</v>
      </c>
      <c r="F22" s="127">
        <v>0</v>
      </c>
      <c r="G22" s="128">
        <v>0</v>
      </c>
      <c r="H22" s="129">
        <v>0</v>
      </c>
      <c r="I22" s="94">
        <f>(+H22-E22)/E22</f>
        <v>-1</v>
      </c>
    </row>
    <row r="23" spans="1:9" x14ac:dyDescent="0.2">
      <c r="A23" s="124"/>
      <c r="B23" s="125" t="s">
        <v>297</v>
      </c>
      <c r="C23" s="126">
        <v>7729</v>
      </c>
      <c r="D23" s="126">
        <v>463740</v>
      </c>
      <c r="E23" s="126">
        <v>11640</v>
      </c>
      <c r="F23" s="127">
        <v>6044</v>
      </c>
      <c r="G23" s="128">
        <v>362640</v>
      </c>
      <c r="H23" s="129">
        <v>9102</v>
      </c>
      <c r="I23" s="94">
        <f>(+H23-E23)/E23</f>
        <v>-0.21804123711340206</v>
      </c>
    </row>
    <row r="24" spans="1:9" x14ac:dyDescent="0.2">
      <c r="A24" s="130"/>
      <c r="B24" s="131" t="s">
        <v>231</v>
      </c>
      <c r="C24" s="132">
        <v>36</v>
      </c>
      <c r="D24" s="132">
        <v>1800</v>
      </c>
      <c r="E24" s="132">
        <v>46</v>
      </c>
      <c r="F24" s="133">
        <v>72</v>
      </c>
      <c r="G24" s="134">
        <v>3600</v>
      </c>
      <c r="H24" s="135">
        <v>93</v>
      </c>
      <c r="I24" s="136">
        <f t="shared" ref="I24:I40" si="0">(+H24-E24)/E24</f>
        <v>1.0217391304347827</v>
      </c>
    </row>
    <row r="25" spans="1:9" x14ac:dyDescent="0.2">
      <c r="A25" s="117" t="s">
        <v>244</v>
      </c>
      <c r="B25" s="118" t="s">
        <v>224</v>
      </c>
      <c r="C25" s="119">
        <v>80</v>
      </c>
      <c r="D25" s="119">
        <v>9218</v>
      </c>
      <c r="E25" s="119">
        <v>97</v>
      </c>
      <c r="F25" s="120">
        <v>0</v>
      </c>
      <c r="G25" s="121">
        <v>0</v>
      </c>
      <c r="H25" s="122">
        <v>0</v>
      </c>
      <c r="I25" s="123">
        <f t="shared" si="0"/>
        <v>-1</v>
      </c>
    </row>
    <row r="26" spans="1:9" x14ac:dyDescent="0.2">
      <c r="A26" s="124" t="s">
        <v>245</v>
      </c>
      <c r="B26" s="125" t="s">
        <v>298</v>
      </c>
      <c r="C26" s="126">
        <v>0</v>
      </c>
      <c r="D26" s="126">
        <v>13</v>
      </c>
      <c r="E26" s="126">
        <v>365</v>
      </c>
      <c r="F26" s="127">
        <v>0</v>
      </c>
      <c r="G26" s="128">
        <v>0</v>
      </c>
      <c r="H26" s="129">
        <v>0</v>
      </c>
      <c r="I26" s="94">
        <f t="shared" si="0"/>
        <v>-1</v>
      </c>
    </row>
    <row r="27" spans="1:9" x14ac:dyDescent="0.2">
      <c r="A27" s="130"/>
      <c r="B27" s="131" t="s">
        <v>218</v>
      </c>
      <c r="C27" s="132">
        <v>210</v>
      </c>
      <c r="D27" s="132">
        <v>11760</v>
      </c>
      <c r="E27" s="132">
        <v>223</v>
      </c>
      <c r="F27" s="133">
        <v>42</v>
      </c>
      <c r="G27" s="134">
        <v>2352</v>
      </c>
      <c r="H27" s="135">
        <v>45</v>
      </c>
      <c r="I27" s="136">
        <f t="shared" si="0"/>
        <v>-0.7982062780269058</v>
      </c>
    </row>
    <row r="28" spans="1:9" x14ac:dyDescent="0.2">
      <c r="A28" s="124" t="s">
        <v>246</v>
      </c>
      <c r="B28" s="125" t="s">
        <v>197</v>
      </c>
      <c r="C28" s="126">
        <v>0</v>
      </c>
      <c r="D28" s="126">
        <v>18</v>
      </c>
      <c r="E28" s="126">
        <v>500</v>
      </c>
      <c r="F28" s="127">
        <v>0</v>
      </c>
      <c r="G28" s="128">
        <v>0</v>
      </c>
      <c r="H28" s="129">
        <v>0</v>
      </c>
      <c r="I28" s="94">
        <f t="shared" si="0"/>
        <v>-1</v>
      </c>
    </row>
    <row r="29" spans="1:9" x14ac:dyDescent="0.2">
      <c r="A29" s="124"/>
      <c r="B29" s="125" t="s">
        <v>218</v>
      </c>
      <c r="C29" s="126">
        <v>850</v>
      </c>
      <c r="D29" s="126">
        <v>50463</v>
      </c>
      <c r="E29" s="126">
        <v>880</v>
      </c>
      <c r="F29" s="127">
        <v>1035</v>
      </c>
      <c r="G29" s="128">
        <v>62159</v>
      </c>
      <c r="H29" s="129">
        <v>1075</v>
      </c>
      <c r="I29" s="94">
        <f t="shared" si="0"/>
        <v>0.22159090909090909</v>
      </c>
    </row>
    <row r="30" spans="1:9" x14ac:dyDescent="0.2">
      <c r="A30" s="124"/>
      <c r="B30" s="125" t="s">
        <v>224</v>
      </c>
      <c r="C30" s="126">
        <v>60</v>
      </c>
      <c r="D30" s="126">
        <v>4500</v>
      </c>
      <c r="E30" s="126">
        <v>61</v>
      </c>
      <c r="F30" s="127">
        <v>0</v>
      </c>
      <c r="G30" s="128">
        <v>0</v>
      </c>
      <c r="H30" s="129">
        <v>0</v>
      </c>
      <c r="I30" s="94">
        <f t="shared" si="0"/>
        <v>-1</v>
      </c>
    </row>
    <row r="31" spans="1:9" x14ac:dyDescent="0.2">
      <c r="A31" s="130"/>
      <c r="B31" s="131" t="s">
        <v>299</v>
      </c>
      <c r="C31" s="132">
        <v>0</v>
      </c>
      <c r="D31" s="132">
        <v>30</v>
      </c>
      <c r="E31" s="132">
        <v>712</v>
      </c>
      <c r="F31" s="133">
        <v>0</v>
      </c>
      <c r="G31" s="134">
        <v>0</v>
      </c>
      <c r="H31" s="135">
        <v>0</v>
      </c>
      <c r="I31" s="136">
        <f t="shared" si="0"/>
        <v>-1</v>
      </c>
    </row>
    <row r="32" spans="1:9" x14ac:dyDescent="0.2">
      <c r="A32" s="124" t="s">
        <v>247</v>
      </c>
      <c r="B32" s="125" t="s">
        <v>298</v>
      </c>
      <c r="C32" s="126">
        <v>60</v>
      </c>
      <c r="D32" s="126">
        <v>98</v>
      </c>
      <c r="E32" s="126">
        <v>928</v>
      </c>
      <c r="F32" s="127">
        <v>0</v>
      </c>
      <c r="G32" s="128">
        <v>0</v>
      </c>
      <c r="H32" s="129">
        <v>0</v>
      </c>
      <c r="I32" s="94">
        <f t="shared" si="0"/>
        <v>-1</v>
      </c>
    </row>
    <row r="33" spans="1:9" x14ac:dyDescent="0.2">
      <c r="A33" s="124"/>
      <c r="B33" s="125" t="s">
        <v>295</v>
      </c>
      <c r="C33" s="126">
        <v>0</v>
      </c>
      <c r="D33" s="126">
        <v>327780</v>
      </c>
      <c r="E33" s="126">
        <v>9920</v>
      </c>
      <c r="F33" s="127">
        <v>0</v>
      </c>
      <c r="G33" s="128">
        <v>314780</v>
      </c>
      <c r="H33" s="129">
        <v>8860</v>
      </c>
      <c r="I33" s="94">
        <f t="shared" si="0"/>
        <v>-0.10685483870967742</v>
      </c>
    </row>
    <row r="34" spans="1:9" x14ac:dyDescent="0.2">
      <c r="A34" s="124"/>
      <c r="B34" s="125" t="s">
        <v>218</v>
      </c>
      <c r="C34" s="126">
        <v>417</v>
      </c>
      <c r="D34" s="126">
        <v>22142</v>
      </c>
      <c r="E34" s="126">
        <v>416</v>
      </c>
      <c r="F34" s="127">
        <v>724</v>
      </c>
      <c r="G34" s="128">
        <v>40759</v>
      </c>
      <c r="H34" s="129">
        <v>720</v>
      </c>
      <c r="I34" s="94">
        <f t="shared" si="0"/>
        <v>0.73076923076923073</v>
      </c>
    </row>
    <row r="35" spans="1:9" x14ac:dyDescent="0.2">
      <c r="A35" s="124"/>
      <c r="B35" s="125" t="s">
        <v>224</v>
      </c>
      <c r="C35" s="126">
        <v>3011</v>
      </c>
      <c r="D35" s="126">
        <v>188034</v>
      </c>
      <c r="E35" s="126">
        <v>3774</v>
      </c>
      <c r="F35" s="127">
        <v>5867</v>
      </c>
      <c r="G35" s="128">
        <v>363397</v>
      </c>
      <c r="H35" s="129">
        <v>7263</v>
      </c>
      <c r="I35" s="94">
        <f t="shared" si="0"/>
        <v>0.92448330683624802</v>
      </c>
    </row>
    <row r="36" spans="1:9" x14ac:dyDescent="0.2">
      <c r="A36" s="124"/>
      <c r="B36" s="125" t="s">
        <v>324</v>
      </c>
      <c r="C36" s="126">
        <v>0</v>
      </c>
      <c r="D36" s="126">
        <v>0</v>
      </c>
      <c r="E36" s="126">
        <v>0</v>
      </c>
      <c r="F36" s="127">
        <v>0</v>
      </c>
      <c r="G36" s="128">
        <v>1</v>
      </c>
      <c r="H36" s="129">
        <v>23</v>
      </c>
      <c r="I36" s="145" t="s">
        <v>192</v>
      </c>
    </row>
    <row r="37" spans="1:9" x14ac:dyDescent="0.2">
      <c r="A37" s="124"/>
      <c r="B37" s="125" t="s">
        <v>226</v>
      </c>
      <c r="C37" s="126">
        <v>39251</v>
      </c>
      <c r="D37" s="126">
        <v>692543</v>
      </c>
      <c r="E37" s="126">
        <v>50943</v>
      </c>
      <c r="F37" s="127">
        <v>55544</v>
      </c>
      <c r="G37" s="128">
        <v>663314</v>
      </c>
      <c r="H37" s="129">
        <v>71438</v>
      </c>
      <c r="I37" s="94">
        <f t="shared" si="0"/>
        <v>0.40231238835561312</v>
      </c>
    </row>
    <row r="38" spans="1:9" x14ac:dyDescent="0.2">
      <c r="A38" s="124"/>
      <c r="B38" s="125" t="s">
        <v>297</v>
      </c>
      <c r="C38" s="126">
        <v>31904</v>
      </c>
      <c r="D38" s="126">
        <v>1552452</v>
      </c>
      <c r="E38" s="126">
        <v>46348</v>
      </c>
      <c r="F38" s="127">
        <v>37068</v>
      </c>
      <c r="G38" s="128">
        <v>1876806</v>
      </c>
      <c r="H38" s="129">
        <v>54179</v>
      </c>
      <c r="I38" s="94">
        <f t="shared" si="0"/>
        <v>0.16896090446189696</v>
      </c>
    </row>
    <row r="39" spans="1:9" x14ac:dyDescent="0.2">
      <c r="A39" s="124"/>
      <c r="B39" s="125" t="s">
        <v>339</v>
      </c>
      <c r="C39" s="126">
        <v>0</v>
      </c>
      <c r="D39" s="126">
        <v>2</v>
      </c>
      <c r="E39" s="126">
        <v>45</v>
      </c>
      <c r="F39" s="127">
        <v>0</v>
      </c>
      <c r="G39" s="128">
        <v>114</v>
      </c>
      <c r="H39" s="129">
        <v>2582</v>
      </c>
      <c r="I39" s="94">
        <f t="shared" si="0"/>
        <v>56.37777777777778</v>
      </c>
    </row>
    <row r="40" spans="1:9" x14ac:dyDescent="0.2">
      <c r="A40" s="124"/>
      <c r="B40" s="125" t="s">
        <v>230</v>
      </c>
      <c r="C40" s="126">
        <v>0</v>
      </c>
      <c r="D40" s="126">
        <v>2</v>
      </c>
      <c r="E40" s="126">
        <v>45</v>
      </c>
      <c r="F40" s="127">
        <v>0</v>
      </c>
      <c r="G40" s="128">
        <v>0</v>
      </c>
      <c r="H40" s="129">
        <v>0</v>
      </c>
      <c r="I40" s="94">
        <f t="shared" si="0"/>
        <v>-1</v>
      </c>
    </row>
    <row r="41" spans="1:9" x14ac:dyDescent="0.2">
      <c r="A41" s="124"/>
      <c r="B41" s="125" t="s">
        <v>300</v>
      </c>
      <c r="C41" s="126">
        <v>288</v>
      </c>
      <c r="D41" s="126">
        <v>14400</v>
      </c>
      <c r="E41" s="126">
        <v>371</v>
      </c>
      <c r="F41" s="127">
        <v>772</v>
      </c>
      <c r="G41" s="128">
        <v>32200</v>
      </c>
      <c r="H41" s="129">
        <v>1075</v>
      </c>
      <c r="I41" s="94">
        <f>(+H41-E41)/E41</f>
        <v>1.8975741239892183</v>
      </c>
    </row>
    <row r="42" spans="1:9" x14ac:dyDescent="0.2">
      <c r="A42" s="124"/>
      <c r="B42" s="125" t="s">
        <v>301</v>
      </c>
      <c r="C42" s="126">
        <v>0</v>
      </c>
      <c r="D42" s="126">
        <v>0</v>
      </c>
      <c r="E42" s="126">
        <v>0</v>
      </c>
      <c r="F42" s="127">
        <v>0</v>
      </c>
      <c r="G42" s="128">
        <v>28</v>
      </c>
      <c r="H42" s="129">
        <v>669</v>
      </c>
      <c r="I42" s="94" t="s">
        <v>192</v>
      </c>
    </row>
    <row r="43" spans="1:9" x14ac:dyDescent="0.2">
      <c r="A43" s="130"/>
      <c r="B43" s="131" t="s">
        <v>299</v>
      </c>
      <c r="C43" s="132">
        <v>0</v>
      </c>
      <c r="D43" s="132">
        <v>1</v>
      </c>
      <c r="E43" s="132">
        <v>26</v>
      </c>
      <c r="F43" s="133">
        <v>0</v>
      </c>
      <c r="G43" s="134">
        <v>40</v>
      </c>
      <c r="H43" s="135">
        <v>973</v>
      </c>
      <c r="I43" s="136">
        <f>(+H43-E43)/E43</f>
        <v>36.42307692307692</v>
      </c>
    </row>
    <row r="44" spans="1:9" x14ac:dyDescent="0.2">
      <c r="A44" s="124" t="s">
        <v>248</v>
      </c>
      <c r="B44" s="125" t="s">
        <v>190</v>
      </c>
      <c r="C44" s="126">
        <v>160</v>
      </c>
      <c r="D44" s="126">
        <v>160</v>
      </c>
      <c r="E44" s="126">
        <v>163</v>
      </c>
      <c r="F44" s="127">
        <v>0</v>
      </c>
      <c r="G44" s="128">
        <v>0</v>
      </c>
      <c r="H44" s="129">
        <v>0</v>
      </c>
      <c r="I44" s="94">
        <f>(+H44-E44)/E44</f>
        <v>-1</v>
      </c>
    </row>
    <row r="45" spans="1:9" x14ac:dyDescent="0.2">
      <c r="A45" s="124"/>
      <c r="B45" s="125" t="s">
        <v>302</v>
      </c>
      <c r="C45" s="126">
        <v>0</v>
      </c>
      <c r="D45" s="126">
        <v>12</v>
      </c>
      <c r="E45" s="126">
        <v>135</v>
      </c>
      <c r="F45" s="127">
        <v>0</v>
      </c>
      <c r="G45" s="128">
        <v>0</v>
      </c>
      <c r="H45" s="129">
        <v>0</v>
      </c>
      <c r="I45" s="94">
        <f>(+H45-E45)/E45</f>
        <v>-1</v>
      </c>
    </row>
    <row r="46" spans="1:9" x14ac:dyDescent="0.2">
      <c r="A46" s="124"/>
      <c r="B46" s="125" t="s">
        <v>218</v>
      </c>
      <c r="C46" s="126">
        <v>1420</v>
      </c>
      <c r="D46" s="126">
        <v>24453</v>
      </c>
      <c r="E46" s="126">
        <v>1598</v>
      </c>
      <c r="F46" s="127">
        <v>357</v>
      </c>
      <c r="G46" s="128">
        <v>12661</v>
      </c>
      <c r="H46" s="129">
        <v>391</v>
      </c>
      <c r="I46" s="94">
        <f>(+H46-E46)/E46</f>
        <v>-0.75531914893617025</v>
      </c>
    </row>
    <row r="47" spans="1:9" x14ac:dyDescent="0.2">
      <c r="A47" s="124"/>
      <c r="B47" s="125" t="s">
        <v>224</v>
      </c>
      <c r="C47" s="126">
        <v>2352</v>
      </c>
      <c r="D47" s="126">
        <v>149176</v>
      </c>
      <c r="E47" s="126">
        <v>2781</v>
      </c>
      <c r="F47" s="127">
        <v>1640</v>
      </c>
      <c r="G47" s="128">
        <v>105648</v>
      </c>
      <c r="H47" s="129">
        <v>1950</v>
      </c>
      <c r="I47" s="94">
        <f>(+H47-E47)/E47</f>
        <v>-0.29881337648327938</v>
      </c>
    </row>
    <row r="48" spans="1:9" x14ac:dyDescent="0.2">
      <c r="A48" s="124"/>
      <c r="B48" s="125" t="s">
        <v>301</v>
      </c>
      <c r="C48" s="126">
        <v>0</v>
      </c>
      <c r="D48" s="126">
        <v>0</v>
      </c>
      <c r="E48" s="126">
        <v>0</v>
      </c>
      <c r="F48" s="127">
        <v>0</v>
      </c>
      <c r="G48" s="128">
        <v>38</v>
      </c>
      <c r="H48" s="129">
        <v>921</v>
      </c>
      <c r="I48" s="94" t="s">
        <v>192</v>
      </c>
    </row>
    <row r="49" spans="1:9" x14ac:dyDescent="0.2">
      <c r="A49" s="130"/>
      <c r="B49" s="131" t="s">
        <v>234</v>
      </c>
      <c r="C49" s="132">
        <v>120</v>
      </c>
      <c r="D49" s="132">
        <v>120</v>
      </c>
      <c r="E49" s="132">
        <v>122</v>
      </c>
      <c r="F49" s="133">
        <v>20</v>
      </c>
      <c r="G49" s="134">
        <v>20</v>
      </c>
      <c r="H49" s="135">
        <v>20</v>
      </c>
      <c r="I49" s="136">
        <f>(+H49-E49)/E49</f>
        <v>-0.83606557377049184</v>
      </c>
    </row>
    <row r="50" spans="1:9" x14ac:dyDescent="0.2">
      <c r="A50" s="117" t="s">
        <v>249</v>
      </c>
      <c r="B50" s="118" t="s">
        <v>297</v>
      </c>
      <c r="C50" s="119">
        <v>136</v>
      </c>
      <c r="D50" s="119">
        <v>8160</v>
      </c>
      <c r="E50" s="119">
        <v>205</v>
      </c>
      <c r="F50" s="120">
        <v>0</v>
      </c>
      <c r="G50" s="121">
        <v>0</v>
      </c>
      <c r="H50" s="122">
        <v>0</v>
      </c>
      <c r="I50" s="123">
        <f>(+H50-E50)/E50</f>
        <v>-1</v>
      </c>
    </row>
    <row r="51" spans="1:9" x14ac:dyDescent="0.2">
      <c r="A51" s="124" t="s">
        <v>250</v>
      </c>
      <c r="B51" s="125" t="s">
        <v>296</v>
      </c>
      <c r="C51" s="126">
        <v>0</v>
      </c>
      <c r="D51" s="126">
        <v>0</v>
      </c>
      <c r="E51" s="126">
        <v>0</v>
      </c>
      <c r="F51" s="127">
        <v>0</v>
      </c>
      <c r="G51" s="128">
        <v>150</v>
      </c>
      <c r="H51" s="129">
        <v>119</v>
      </c>
      <c r="I51" s="94" t="s">
        <v>192</v>
      </c>
    </row>
    <row r="52" spans="1:9" x14ac:dyDescent="0.2">
      <c r="A52" s="124"/>
      <c r="B52" s="125" t="s">
        <v>218</v>
      </c>
      <c r="C52" s="126">
        <v>21</v>
      </c>
      <c r="D52" s="126">
        <v>1176</v>
      </c>
      <c r="E52" s="126">
        <v>22</v>
      </c>
      <c r="F52" s="127">
        <v>0</v>
      </c>
      <c r="G52" s="128">
        <v>0</v>
      </c>
      <c r="H52" s="129">
        <v>0</v>
      </c>
      <c r="I52" s="94">
        <f>(+H52-E52)/E52</f>
        <v>-1</v>
      </c>
    </row>
    <row r="53" spans="1:9" x14ac:dyDescent="0.2">
      <c r="A53" s="124"/>
      <c r="B53" s="125" t="s">
        <v>219</v>
      </c>
      <c r="C53" s="126">
        <v>0</v>
      </c>
      <c r="D53" s="126">
        <v>0</v>
      </c>
      <c r="E53" s="126">
        <v>0</v>
      </c>
      <c r="F53" s="127">
        <v>18</v>
      </c>
      <c r="G53" s="128">
        <v>18</v>
      </c>
      <c r="H53" s="129">
        <v>15</v>
      </c>
      <c r="I53" s="94" t="s">
        <v>192</v>
      </c>
    </row>
    <row r="54" spans="1:9" x14ac:dyDescent="0.2">
      <c r="A54" s="124"/>
      <c r="B54" s="125" t="s">
        <v>224</v>
      </c>
      <c r="C54" s="126">
        <v>168</v>
      </c>
      <c r="D54" s="126">
        <v>17535</v>
      </c>
      <c r="E54" s="126">
        <v>179</v>
      </c>
      <c r="F54" s="127">
        <v>399</v>
      </c>
      <c r="G54" s="128">
        <v>41432</v>
      </c>
      <c r="H54" s="129">
        <v>425</v>
      </c>
      <c r="I54" s="94">
        <f>(+H54-E54)/E54</f>
        <v>1.3743016759776536</v>
      </c>
    </row>
    <row r="55" spans="1:9" x14ac:dyDescent="0.2">
      <c r="A55" s="124"/>
      <c r="B55" s="125" t="s">
        <v>303</v>
      </c>
      <c r="C55" s="126">
        <v>0</v>
      </c>
      <c r="D55" s="126">
        <v>12713</v>
      </c>
      <c r="E55" s="126">
        <v>164</v>
      </c>
      <c r="F55" s="127">
        <v>0</v>
      </c>
      <c r="G55" s="128">
        <v>19308</v>
      </c>
      <c r="H55" s="129">
        <v>242</v>
      </c>
      <c r="I55" s="94">
        <f>(+H55-E55)/E55</f>
        <v>0.47560975609756095</v>
      </c>
    </row>
    <row r="56" spans="1:9" x14ac:dyDescent="0.2">
      <c r="A56" s="130"/>
      <c r="B56" s="131" t="s">
        <v>297</v>
      </c>
      <c r="C56" s="132">
        <v>0</v>
      </c>
      <c r="D56" s="132">
        <v>0</v>
      </c>
      <c r="E56" s="132">
        <v>0</v>
      </c>
      <c r="F56" s="133">
        <v>1360</v>
      </c>
      <c r="G56" s="134">
        <v>81600</v>
      </c>
      <c r="H56" s="135">
        <v>2048</v>
      </c>
      <c r="I56" s="136" t="s">
        <v>192</v>
      </c>
    </row>
    <row r="57" spans="1:9" x14ac:dyDescent="0.2">
      <c r="A57" s="124" t="s">
        <v>251</v>
      </c>
      <c r="B57" s="125" t="s">
        <v>206</v>
      </c>
      <c r="C57" s="126">
        <v>36</v>
      </c>
      <c r="D57" s="126">
        <v>144</v>
      </c>
      <c r="E57" s="126">
        <v>47</v>
      </c>
      <c r="F57" s="127">
        <v>0</v>
      </c>
      <c r="G57" s="128">
        <v>0</v>
      </c>
      <c r="H57" s="129">
        <v>0</v>
      </c>
      <c r="I57" s="94">
        <v>-1</v>
      </c>
    </row>
    <row r="58" spans="1:9" x14ac:dyDescent="0.2">
      <c r="A58" s="124"/>
      <c r="B58" s="125" t="s">
        <v>325</v>
      </c>
      <c r="C58" s="126">
        <v>0</v>
      </c>
      <c r="D58" s="126">
        <v>961</v>
      </c>
      <c r="E58" s="126">
        <v>48</v>
      </c>
      <c r="F58" s="127">
        <v>0</v>
      </c>
      <c r="G58" s="128">
        <v>0</v>
      </c>
      <c r="H58" s="129">
        <v>0</v>
      </c>
      <c r="I58" s="94">
        <f>(+H58-E58)/E58</f>
        <v>-1</v>
      </c>
    </row>
    <row r="59" spans="1:9" x14ac:dyDescent="0.2">
      <c r="A59" s="124"/>
      <c r="B59" s="125" t="s">
        <v>219</v>
      </c>
      <c r="C59" s="126">
        <v>0</v>
      </c>
      <c r="D59" s="126">
        <v>0</v>
      </c>
      <c r="E59" s="126">
        <v>0</v>
      </c>
      <c r="F59" s="127">
        <v>2</v>
      </c>
      <c r="G59" s="128">
        <v>2</v>
      </c>
      <c r="H59" s="129">
        <v>1</v>
      </c>
      <c r="I59" s="94" t="s">
        <v>192</v>
      </c>
    </row>
    <row r="60" spans="1:9" x14ac:dyDescent="0.2">
      <c r="A60" s="130"/>
      <c r="B60" s="131" t="s">
        <v>297</v>
      </c>
      <c r="C60" s="132">
        <v>0</v>
      </c>
      <c r="D60" s="132">
        <v>0</v>
      </c>
      <c r="E60" s="132">
        <v>0</v>
      </c>
      <c r="F60" s="133">
        <v>443</v>
      </c>
      <c r="G60" s="134">
        <v>26580</v>
      </c>
      <c r="H60" s="135">
        <v>667</v>
      </c>
      <c r="I60" s="136" t="s">
        <v>192</v>
      </c>
    </row>
    <row r="61" spans="1:9" x14ac:dyDescent="0.2">
      <c r="A61" s="124" t="s">
        <v>304</v>
      </c>
      <c r="B61" s="125" t="s">
        <v>197</v>
      </c>
      <c r="C61" s="126">
        <v>0</v>
      </c>
      <c r="D61" s="126">
        <v>0</v>
      </c>
      <c r="E61" s="126">
        <v>0</v>
      </c>
      <c r="F61" s="127">
        <v>0</v>
      </c>
      <c r="G61" s="128">
        <v>12</v>
      </c>
      <c r="H61" s="129">
        <v>333</v>
      </c>
      <c r="I61" s="94" t="s">
        <v>192</v>
      </c>
    </row>
    <row r="62" spans="1:9" x14ac:dyDescent="0.2">
      <c r="A62" s="130"/>
      <c r="B62" s="131" t="s">
        <v>295</v>
      </c>
      <c r="C62" s="132">
        <v>0</v>
      </c>
      <c r="D62" s="132">
        <v>0</v>
      </c>
      <c r="E62" s="132">
        <v>0</v>
      </c>
      <c r="F62" s="133">
        <v>0</v>
      </c>
      <c r="G62" s="134">
        <v>9400</v>
      </c>
      <c r="H62" s="135">
        <v>235</v>
      </c>
      <c r="I62" s="136" t="s">
        <v>192</v>
      </c>
    </row>
    <row r="63" spans="1:9" x14ac:dyDescent="0.2">
      <c r="A63" s="117" t="s">
        <v>253</v>
      </c>
      <c r="B63" s="118" t="s">
        <v>224</v>
      </c>
      <c r="C63" s="119">
        <v>62</v>
      </c>
      <c r="D63" s="119">
        <v>6440</v>
      </c>
      <c r="E63" s="119">
        <v>66</v>
      </c>
      <c r="F63" s="120">
        <v>0</v>
      </c>
      <c r="G63" s="121">
        <v>0</v>
      </c>
      <c r="H63" s="122">
        <v>0</v>
      </c>
      <c r="I63" s="123">
        <f>(+H63-E63)/E63</f>
        <v>-1</v>
      </c>
    </row>
    <row r="64" spans="1:9" x14ac:dyDescent="0.2">
      <c r="A64" s="124" t="s">
        <v>254</v>
      </c>
      <c r="B64" s="125" t="s">
        <v>218</v>
      </c>
      <c r="C64" s="126">
        <v>168</v>
      </c>
      <c r="D64" s="126">
        <v>9408</v>
      </c>
      <c r="E64" s="126">
        <v>179</v>
      </c>
      <c r="F64" s="127">
        <v>433</v>
      </c>
      <c r="G64" s="128">
        <v>24474</v>
      </c>
      <c r="H64" s="129">
        <v>463</v>
      </c>
      <c r="I64" s="94">
        <f>(+H64-E64)/E64</f>
        <v>1.5865921787709498</v>
      </c>
    </row>
    <row r="65" spans="1:9" x14ac:dyDescent="0.2">
      <c r="A65" s="130"/>
      <c r="B65" s="131" t="s">
        <v>224</v>
      </c>
      <c r="C65" s="132">
        <v>80</v>
      </c>
      <c r="D65" s="132">
        <v>6400</v>
      </c>
      <c r="E65" s="132">
        <v>102</v>
      </c>
      <c r="F65" s="133">
        <v>68</v>
      </c>
      <c r="G65" s="134">
        <v>5470</v>
      </c>
      <c r="H65" s="135">
        <v>88</v>
      </c>
      <c r="I65" s="136">
        <f>(+H65-E65)/E65</f>
        <v>-0.13725490196078433</v>
      </c>
    </row>
    <row r="66" spans="1:9" x14ac:dyDescent="0.2">
      <c r="A66" s="124" t="s">
        <v>255</v>
      </c>
      <c r="B66" s="125" t="s">
        <v>295</v>
      </c>
      <c r="C66" s="126">
        <v>0</v>
      </c>
      <c r="D66" s="126">
        <v>9200</v>
      </c>
      <c r="E66" s="126">
        <v>460</v>
      </c>
      <c r="F66" s="127">
        <v>0</v>
      </c>
      <c r="G66" s="128">
        <v>31254</v>
      </c>
      <c r="H66" s="129">
        <v>1563</v>
      </c>
      <c r="I66" s="94">
        <f>(+H66-E66)/E66</f>
        <v>2.3978260869565218</v>
      </c>
    </row>
    <row r="67" spans="1:9" x14ac:dyDescent="0.2">
      <c r="A67" s="124"/>
      <c r="B67" s="125" t="s">
        <v>297</v>
      </c>
      <c r="C67" s="126">
        <v>0</v>
      </c>
      <c r="D67" s="126">
        <v>0</v>
      </c>
      <c r="E67" s="126">
        <v>0</v>
      </c>
      <c r="F67" s="127">
        <v>18</v>
      </c>
      <c r="G67" s="128">
        <v>1080</v>
      </c>
      <c r="H67" s="129">
        <v>27</v>
      </c>
      <c r="I67" s="94" t="s">
        <v>192</v>
      </c>
    </row>
    <row r="68" spans="1:9" x14ac:dyDescent="0.2">
      <c r="A68" s="124"/>
      <c r="B68" s="125" t="s">
        <v>300</v>
      </c>
      <c r="C68" s="126">
        <v>36</v>
      </c>
      <c r="D68" s="126">
        <v>1800</v>
      </c>
      <c r="E68" s="126">
        <v>46</v>
      </c>
      <c r="F68" s="127">
        <v>0</v>
      </c>
      <c r="G68" s="128">
        <v>0</v>
      </c>
      <c r="H68" s="129">
        <v>0</v>
      </c>
      <c r="I68" s="94">
        <f>(+H68-E68)/E68</f>
        <v>-1</v>
      </c>
    </row>
    <row r="69" spans="1:9" x14ac:dyDescent="0.2">
      <c r="A69" s="130"/>
      <c r="B69" s="131" t="s">
        <v>299</v>
      </c>
      <c r="C69" s="132">
        <v>0</v>
      </c>
      <c r="D69" s="132">
        <v>72</v>
      </c>
      <c r="E69" s="132">
        <v>1721</v>
      </c>
      <c r="F69" s="133">
        <v>0</v>
      </c>
      <c r="G69" s="134">
        <v>159</v>
      </c>
      <c r="H69" s="135">
        <v>3786</v>
      </c>
      <c r="I69" s="136">
        <f>(+H69-E69)/E69</f>
        <v>1.1998837884950611</v>
      </c>
    </row>
    <row r="70" spans="1:9" x14ac:dyDescent="0.2">
      <c r="A70" s="117" t="s">
        <v>256</v>
      </c>
      <c r="B70" s="118" t="s">
        <v>203</v>
      </c>
      <c r="C70" s="119">
        <v>0</v>
      </c>
      <c r="D70" s="119">
        <v>0</v>
      </c>
      <c r="E70" s="119">
        <v>0</v>
      </c>
      <c r="F70" s="120">
        <v>0</v>
      </c>
      <c r="G70" s="121">
        <v>4235</v>
      </c>
      <c r="H70" s="122">
        <v>96</v>
      </c>
      <c r="I70" s="123" t="s">
        <v>192</v>
      </c>
    </row>
    <row r="71" spans="1:9" x14ac:dyDescent="0.2">
      <c r="A71" s="124" t="s">
        <v>257</v>
      </c>
      <c r="B71" s="125" t="s">
        <v>296</v>
      </c>
      <c r="C71" s="126">
        <v>1380</v>
      </c>
      <c r="D71" s="126">
        <v>1380</v>
      </c>
      <c r="E71" s="126">
        <v>1091</v>
      </c>
      <c r="F71" s="127">
        <v>0</v>
      </c>
      <c r="G71" s="128">
        <v>1290</v>
      </c>
      <c r="H71" s="129">
        <v>1024</v>
      </c>
      <c r="I71" s="94">
        <f>(+H71-E71)/E71</f>
        <v>-6.1411549037580199E-2</v>
      </c>
    </row>
    <row r="72" spans="1:9" x14ac:dyDescent="0.2">
      <c r="A72" s="124"/>
      <c r="B72" s="125" t="s">
        <v>298</v>
      </c>
      <c r="C72" s="126">
        <v>0</v>
      </c>
      <c r="D72" s="126">
        <v>44</v>
      </c>
      <c r="E72" s="126">
        <v>1221</v>
      </c>
      <c r="F72" s="127">
        <v>0</v>
      </c>
      <c r="G72" s="128">
        <v>0</v>
      </c>
      <c r="H72" s="129">
        <v>0</v>
      </c>
      <c r="I72" s="94">
        <f>(+H72-E72)/E72</f>
        <v>-1</v>
      </c>
    </row>
    <row r="73" spans="1:9" x14ac:dyDescent="0.2">
      <c r="A73" s="124"/>
      <c r="B73" s="125" t="s">
        <v>218</v>
      </c>
      <c r="C73" s="126">
        <v>144</v>
      </c>
      <c r="D73" s="126">
        <v>7952</v>
      </c>
      <c r="E73" s="126">
        <v>151</v>
      </c>
      <c r="F73" s="127">
        <v>105</v>
      </c>
      <c r="G73" s="128">
        <v>5817</v>
      </c>
      <c r="H73" s="129">
        <v>111</v>
      </c>
      <c r="I73" s="94">
        <f>(+H73-E73)/E73</f>
        <v>-0.26490066225165565</v>
      </c>
    </row>
    <row r="74" spans="1:9" x14ac:dyDescent="0.2">
      <c r="A74" s="130"/>
      <c r="B74" s="131" t="s">
        <v>224</v>
      </c>
      <c r="C74" s="132">
        <v>872</v>
      </c>
      <c r="D74" s="132">
        <v>92994</v>
      </c>
      <c r="E74" s="132">
        <v>967</v>
      </c>
      <c r="F74" s="133">
        <v>983</v>
      </c>
      <c r="G74" s="134">
        <v>101729</v>
      </c>
      <c r="H74" s="135">
        <v>1110</v>
      </c>
      <c r="I74" s="136">
        <f>(+H74-E74)/E74</f>
        <v>0.14788004136504654</v>
      </c>
    </row>
    <row r="75" spans="1:9" x14ac:dyDescent="0.2">
      <c r="A75" s="124" t="s">
        <v>258</v>
      </c>
      <c r="B75" s="125" t="s">
        <v>296</v>
      </c>
      <c r="C75" s="126">
        <v>0</v>
      </c>
      <c r="D75" s="126">
        <v>0</v>
      </c>
      <c r="E75" s="126">
        <v>0</v>
      </c>
      <c r="F75" s="127">
        <v>1317</v>
      </c>
      <c r="G75" s="128">
        <v>1317</v>
      </c>
      <c r="H75" s="129">
        <v>1010</v>
      </c>
      <c r="I75" s="94" t="s">
        <v>192</v>
      </c>
    </row>
    <row r="76" spans="1:9" x14ac:dyDescent="0.2">
      <c r="A76" s="124"/>
      <c r="B76" s="125" t="s">
        <v>302</v>
      </c>
      <c r="C76" s="126">
        <v>0</v>
      </c>
      <c r="D76" s="126">
        <v>12</v>
      </c>
      <c r="E76" s="126">
        <v>135</v>
      </c>
      <c r="F76" s="127">
        <v>0</v>
      </c>
      <c r="G76" s="128">
        <v>0</v>
      </c>
      <c r="H76" s="129">
        <v>0</v>
      </c>
      <c r="I76" s="94">
        <f>(+H76-E76)/E76</f>
        <v>-1</v>
      </c>
    </row>
    <row r="77" spans="1:9" x14ac:dyDescent="0.2">
      <c r="A77" s="124"/>
      <c r="B77" s="125" t="s">
        <v>201</v>
      </c>
      <c r="C77" s="126">
        <v>0</v>
      </c>
      <c r="D77" s="126">
        <v>559</v>
      </c>
      <c r="E77" s="126">
        <v>17</v>
      </c>
      <c r="F77" s="127">
        <v>0</v>
      </c>
      <c r="G77" s="128">
        <v>0</v>
      </c>
      <c r="H77" s="129">
        <v>0</v>
      </c>
      <c r="I77" s="94">
        <f>(+H77-E77)/E77</f>
        <v>-1</v>
      </c>
    </row>
    <row r="78" spans="1:9" x14ac:dyDescent="0.2">
      <c r="A78" s="124"/>
      <c r="B78" s="125" t="s">
        <v>203</v>
      </c>
      <c r="C78" s="126">
        <v>0</v>
      </c>
      <c r="D78" s="126">
        <v>0</v>
      </c>
      <c r="E78" s="126">
        <v>0</v>
      </c>
      <c r="F78" s="127">
        <v>0</v>
      </c>
      <c r="G78" s="128">
        <v>15800</v>
      </c>
      <c r="H78" s="129">
        <v>319</v>
      </c>
      <c r="I78" s="94" t="s">
        <v>192</v>
      </c>
    </row>
    <row r="79" spans="1:9" x14ac:dyDescent="0.2">
      <c r="A79" s="124"/>
      <c r="B79" s="125" t="s">
        <v>214</v>
      </c>
      <c r="C79" s="126">
        <v>0</v>
      </c>
      <c r="D79" s="126">
        <v>0</v>
      </c>
      <c r="E79" s="126">
        <v>0</v>
      </c>
      <c r="F79" s="127">
        <v>0</v>
      </c>
      <c r="G79" s="128">
        <v>3982</v>
      </c>
      <c r="H79" s="129">
        <v>54</v>
      </c>
      <c r="I79" s="94" t="s">
        <v>192</v>
      </c>
    </row>
    <row r="80" spans="1:9" x14ac:dyDescent="0.2">
      <c r="A80" s="124"/>
      <c r="B80" s="125" t="s">
        <v>325</v>
      </c>
      <c r="C80" s="126">
        <v>0</v>
      </c>
      <c r="D80" s="126">
        <v>2</v>
      </c>
      <c r="E80" s="126">
        <v>47</v>
      </c>
      <c r="F80" s="127">
        <v>0</v>
      </c>
      <c r="G80" s="128">
        <v>0</v>
      </c>
      <c r="H80" s="129">
        <v>0</v>
      </c>
      <c r="I80" s="94">
        <f>(+H80-E80)/E80</f>
        <v>-1</v>
      </c>
    </row>
    <row r="81" spans="1:9" x14ac:dyDescent="0.2">
      <c r="A81" s="124"/>
      <c r="B81" s="125" t="s">
        <v>218</v>
      </c>
      <c r="C81" s="126">
        <v>105</v>
      </c>
      <c r="D81" s="126">
        <v>5880</v>
      </c>
      <c r="E81" s="126">
        <v>112</v>
      </c>
      <c r="F81" s="127">
        <v>452</v>
      </c>
      <c r="G81" s="128">
        <v>32245</v>
      </c>
      <c r="H81" s="129">
        <v>440</v>
      </c>
      <c r="I81" s="94">
        <f t="shared" ref="I81:I88" si="1">(+H81-E81)/E81</f>
        <v>2.9285714285714284</v>
      </c>
    </row>
    <row r="82" spans="1:9" x14ac:dyDescent="0.2">
      <c r="A82" s="124"/>
      <c r="B82" s="125" t="s">
        <v>221</v>
      </c>
      <c r="C82" s="126">
        <v>0</v>
      </c>
      <c r="D82" s="126">
        <v>1</v>
      </c>
      <c r="E82" s="126">
        <v>3</v>
      </c>
      <c r="F82" s="127">
        <v>0</v>
      </c>
      <c r="G82" s="128">
        <v>0</v>
      </c>
      <c r="H82" s="129">
        <v>0</v>
      </c>
      <c r="I82" s="94">
        <f t="shared" si="1"/>
        <v>-1</v>
      </c>
    </row>
    <row r="83" spans="1:9" x14ac:dyDescent="0.2">
      <c r="A83" s="124"/>
      <c r="B83" s="125" t="s">
        <v>294</v>
      </c>
      <c r="C83" s="126">
        <v>939</v>
      </c>
      <c r="D83" s="126">
        <v>82730</v>
      </c>
      <c r="E83" s="126">
        <v>1156</v>
      </c>
      <c r="F83" s="127">
        <v>712</v>
      </c>
      <c r="G83" s="128">
        <v>50948</v>
      </c>
      <c r="H83" s="129">
        <v>888</v>
      </c>
      <c r="I83" s="94">
        <f t="shared" si="1"/>
        <v>-0.23183391003460208</v>
      </c>
    </row>
    <row r="84" spans="1:9" x14ac:dyDescent="0.2">
      <c r="A84" s="130"/>
      <c r="B84" s="131" t="s">
        <v>340</v>
      </c>
      <c r="C84" s="132">
        <v>0</v>
      </c>
      <c r="D84" s="132">
        <v>0</v>
      </c>
      <c r="E84" s="132">
        <v>0</v>
      </c>
      <c r="F84" s="133">
        <v>400</v>
      </c>
      <c r="G84" s="134">
        <v>400</v>
      </c>
      <c r="H84" s="135">
        <v>510</v>
      </c>
      <c r="I84" s="136" t="s">
        <v>192</v>
      </c>
    </row>
    <row r="85" spans="1:9" x14ac:dyDescent="0.2">
      <c r="A85" s="124" t="s">
        <v>259</v>
      </c>
      <c r="B85" s="125" t="s">
        <v>218</v>
      </c>
      <c r="C85" s="126">
        <v>81</v>
      </c>
      <c r="D85" s="126">
        <v>4683</v>
      </c>
      <c r="E85" s="126">
        <v>86</v>
      </c>
      <c r="F85" s="127">
        <v>122</v>
      </c>
      <c r="G85" s="128">
        <v>7112</v>
      </c>
      <c r="H85" s="129">
        <v>128</v>
      </c>
      <c r="I85" s="94">
        <f t="shared" si="1"/>
        <v>0.48837209302325579</v>
      </c>
    </row>
    <row r="86" spans="1:9" x14ac:dyDescent="0.2">
      <c r="A86" s="130"/>
      <c r="B86" s="131" t="s">
        <v>224</v>
      </c>
      <c r="C86" s="132">
        <v>3</v>
      </c>
      <c r="D86" s="132">
        <v>315</v>
      </c>
      <c r="E86" s="132">
        <v>3</v>
      </c>
      <c r="F86" s="133">
        <v>3</v>
      </c>
      <c r="G86" s="134">
        <v>315</v>
      </c>
      <c r="H86" s="135">
        <v>3</v>
      </c>
      <c r="I86" s="136">
        <f t="shared" si="1"/>
        <v>0</v>
      </c>
    </row>
    <row r="87" spans="1:9" x14ac:dyDescent="0.2">
      <c r="A87" s="124" t="s">
        <v>305</v>
      </c>
      <c r="B87" s="125" t="s">
        <v>218</v>
      </c>
      <c r="C87" s="126">
        <v>1407</v>
      </c>
      <c r="D87" s="126">
        <v>90773</v>
      </c>
      <c r="E87" s="126">
        <v>1420</v>
      </c>
      <c r="F87" s="127">
        <v>1791</v>
      </c>
      <c r="G87" s="128">
        <v>114581</v>
      </c>
      <c r="H87" s="129">
        <v>1821</v>
      </c>
      <c r="I87" s="94">
        <f t="shared" si="1"/>
        <v>0.28239436619718311</v>
      </c>
    </row>
    <row r="88" spans="1:9" x14ac:dyDescent="0.2">
      <c r="A88" s="130"/>
      <c r="B88" s="131" t="s">
        <v>294</v>
      </c>
      <c r="C88" s="132">
        <v>1548</v>
      </c>
      <c r="D88" s="132">
        <v>110546</v>
      </c>
      <c r="E88" s="132">
        <v>1968</v>
      </c>
      <c r="F88" s="133">
        <v>1679</v>
      </c>
      <c r="G88" s="134">
        <v>107401</v>
      </c>
      <c r="H88" s="135">
        <v>2035</v>
      </c>
      <c r="I88" s="136">
        <f t="shared" si="1"/>
        <v>3.4044715447154469E-2</v>
      </c>
    </row>
    <row r="89" spans="1:9" x14ac:dyDescent="0.2">
      <c r="A89" s="124" t="s">
        <v>261</v>
      </c>
      <c r="B89" s="125" t="s">
        <v>218</v>
      </c>
      <c r="C89" s="126">
        <v>0</v>
      </c>
      <c r="D89" s="126">
        <v>0</v>
      </c>
      <c r="E89" s="126">
        <v>0</v>
      </c>
      <c r="F89" s="127">
        <v>21</v>
      </c>
      <c r="G89" s="128">
        <v>1421</v>
      </c>
      <c r="H89" s="129">
        <v>21</v>
      </c>
      <c r="I89" s="94" t="s">
        <v>192</v>
      </c>
    </row>
    <row r="90" spans="1:9" x14ac:dyDescent="0.2">
      <c r="A90" s="130"/>
      <c r="B90" s="131" t="s">
        <v>294</v>
      </c>
      <c r="C90" s="132">
        <v>1047</v>
      </c>
      <c r="D90" s="132">
        <v>104472</v>
      </c>
      <c r="E90" s="132">
        <v>1251</v>
      </c>
      <c r="F90" s="133">
        <v>665</v>
      </c>
      <c r="G90" s="134">
        <v>70119</v>
      </c>
      <c r="H90" s="135">
        <v>743</v>
      </c>
      <c r="I90" s="136">
        <f>(+H90-E90)/E90</f>
        <v>-0.40607513988808952</v>
      </c>
    </row>
    <row r="91" spans="1:9" x14ac:dyDescent="0.2">
      <c r="A91" s="124" t="s">
        <v>306</v>
      </c>
      <c r="B91" s="125" t="s">
        <v>298</v>
      </c>
      <c r="C91" s="126">
        <v>0</v>
      </c>
      <c r="D91" s="126">
        <v>20</v>
      </c>
      <c r="E91" s="126">
        <v>410</v>
      </c>
      <c r="F91" s="127">
        <v>0</v>
      </c>
      <c r="G91" s="128">
        <v>0</v>
      </c>
      <c r="H91" s="129">
        <v>0</v>
      </c>
      <c r="I91" s="94">
        <f>(+H91-E91)/E91</f>
        <v>-1</v>
      </c>
    </row>
    <row r="92" spans="1:9" x14ac:dyDescent="0.2">
      <c r="A92" s="124"/>
      <c r="B92" s="125" t="s">
        <v>202</v>
      </c>
      <c r="C92" s="126">
        <v>0</v>
      </c>
      <c r="D92" s="126">
        <v>0</v>
      </c>
      <c r="E92" s="126">
        <v>0</v>
      </c>
      <c r="F92" s="127">
        <v>30</v>
      </c>
      <c r="G92" s="128">
        <v>5890</v>
      </c>
      <c r="H92" s="129">
        <v>29</v>
      </c>
      <c r="I92" s="94" t="s">
        <v>192</v>
      </c>
    </row>
    <row r="93" spans="1:9" x14ac:dyDescent="0.2">
      <c r="A93" s="124"/>
      <c r="B93" s="125" t="s">
        <v>208</v>
      </c>
      <c r="C93" s="126">
        <v>18</v>
      </c>
      <c r="D93" s="126">
        <v>72</v>
      </c>
      <c r="E93" s="126">
        <v>22</v>
      </c>
      <c r="F93" s="127">
        <v>54</v>
      </c>
      <c r="G93" s="128">
        <v>54</v>
      </c>
      <c r="H93" s="129">
        <v>87</v>
      </c>
      <c r="I93" s="94">
        <f>(+H93-E93)/E93</f>
        <v>2.9545454545454546</v>
      </c>
    </row>
    <row r="94" spans="1:9" x14ac:dyDescent="0.2">
      <c r="A94" s="124"/>
      <c r="B94" s="125" t="s">
        <v>209</v>
      </c>
      <c r="C94" s="126">
        <v>0</v>
      </c>
      <c r="D94" s="126">
        <v>0</v>
      </c>
      <c r="E94" s="126">
        <v>0</v>
      </c>
      <c r="F94" s="127">
        <v>68</v>
      </c>
      <c r="G94" s="128">
        <v>68</v>
      </c>
      <c r="H94" s="129">
        <v>110</v>
      </c>
      <c r="I94" s="94" t="s">
        <v>192</v>
      </c>
    </row>
    <row r="95" spans="1:9" x14ac:dyDescent="0.2">
      <c r="A95" s="124"/>
      <c r="B95" s="125" t="s">
        <v>212</v>
      </c>
      <c r="C95" s="126">
        <v>68</v>
      </c>
      <c r="D95" s="126">
        <v>68</v>
      </c>
      <c r="E95" s="126">
        <v>110</v>
      </c>
      <c r="F95" s="127">
        <v>0</v>
      </c>
      <c r="G95" s="128">
        <v>0</v>
      </c>
      <c r="H95" s="129">
        <v>0</v>
      </c>
      <c r="I95" s="94">
        <f>(+H95-E95)/E95</f>
        <v>-1</v>
      </c>
    </row>
    <row r="96" spans="1:9" x14ac:dyDescent="0.2">
      <c r="A96" s="124"/>
      <c r="B96" s="125" t="s">
        <v>307</v>
      </c>
      <c r="C96" s="126">
        <v>0</v>
      </c>
      <c r="D96" s="126">
        <v>0</v>
      </c>
      <c r="E96" s="126">
        <v>0</v>
      </c>
      <c r="F96" s="127">
        <v>0</v>
      </c>
      <c r="G96" s="128">
        <v>1</v>
      </c>
      <c r="H96" s="129">
        <v>1</v>
      </c>
      <c r="I96" s="94" t="s">
        <v>192</v>
      </c>
    </row>
    <row r="97" spans="1:9" x14ac:dyDescent="0.2">
      <c r="A97" s="124"/>
      <c r="B97" s="125" t="s">
        <v>218</v>
      </c>
      <c r="C97" s="126">
        <v>8856</v>
      </c>
      <c r="D97" s="126">
        <v>550642</v>
      </c>
      <c r="E97" s="126">
        <v>9141</v>
      </c>
      <c r="F97" s="127">
        <v>12825</v>
      </c>
      <c r="G97" s="128">
        <v>762421</v>
      </c>
      <c r="H97" s="129">
        <v>13250</v>
      </c>
      <c r="I97" s="94">
        <f>(+H97-E97)/E97</f>
        <v>0.44951318236516791</v>
      </c>
    </row>
    <row r="98" spans="1:9" x14ac:dyDescent="0.2">
      <c r="A98" s="124"/>
      <c r="B98" s="125" t="s">
        <v>220</v>
      </c>
      <c r="C98" s="126">
        <v>0</v>
      </c>
      <c r="D98" s="126">
        <v>0</v>
      </c>
      <c r="E98" s="126">
        <v>0</v>
      </c>
      <c r="F98" s="127">
        <v>0</v>
      </c>
      <c r="G98" s="128">
        <v>3</v>
      </c>
      <c r="H98" s="129">
        <v>75</v>
      </c>
      <c r="I98" s="94" t="s">
        <v>192</v>
      </c>
    </row>
    <row r="99" spans="1:9" x14ac:dyDescent="0.2">
      <c r="A99" s="124"/>
      <c r="B99" s="125" t="s">
        <v>294</v>
      </c>
      <c r="C99" s="126">
        <v>13485</v>
      </c>
      <c r="D99" s="126">
        <v>1180660</v>
      </c>
      <c r="E99" s="126">
        <v>16187</v>
      </c>
      <c r="F99" s="127">
        <v>15866</v>
      </c>
      <c r="G99" s="128">
        <v>1361703</v>
      </c>
      <c r="H99" s="129">
        <v>19040</v>
      </c>
      <c r="I99" s="94">
        <f t="shared" ref="I99:I119" si="2">(+H99-E99)/E99</f>
        <v>0.1762525483412615</v>
      </c>
    </row>
    <row r="100" spans="1:9" x14ac:dyDescent="0.2">
      <c r="A100" s="124"/>
      <c r="B100" s="125" t="s">
        <v>229</v>
      </c>
      <c r="C100" s="126">
        <v>200</v>
      </c>
      <c r="D100" s="126">
        <v>800</v>
      </c>
      <c r="E100" s="126">
        <v>193</v>
      </c>
      <c r="F100" s="127">
        <v>0</v>
      </c>
      <c r="G100" s="128">
        <v>0</v>
      </c>
      <c r="H100" s="129">
        <v>0</v>
      </c>
      <c r="I100" s="94">
        <f t="shared" si="2"/>
        <v>-1</v>
      </c>
    </row>
    <row r="101" spans="1:9" x14ac:dyDescent="0.2">
      <c r="A101" s="124"/>
      <c r="B101" s="125" t="s">
        <v>301</v>
      </c>
      <c r="C101" s="126">
        <v>0</v>
      </c>
      <c r="D101" s="126">
        <v>0</v>
      </c>
      <c r="E101" s="126">
        <v>0</v>
      </c>
      <c r="F101" s="127">
        <v>0</v>
      </c>
      <c r="G101" s="128">
        <v>9</v>
      </c>
      <c r="H101" s="129">
        <v>221</v>
      </c>
      <c r="I101" s="94" t="s">
        <v>192</v>
      </c>
    </row>
    <row r="102" spans="1:9" x14ac:dyDescent="0.2">
      <c r="A102" s="124"/>
      <c r="B102" s="125" t="s">
        <v>299</v>
      </c>
      <c r="C102" s="126">
        <v>0</v>
      </c>
      <c r="D102" s="126">
        <v>308</v>
      </c>
      <c r="E102" s="126">
        <v>7313</v>
      </c>
      <c r="F102" s="127">
        <v>0</v>
      </c>
      <c r="G102" s="128">
        <v>219</v>
      </c>
      <c r="H102" s="129">
        <v>5249</v>
      </c>
      <c r="I102" s="94">
        <f t="shared" si="2"/>
        <v>-0.28223711199234242</v>
      </c>
    </row>
    <row r="103" spans="1:9" x14ac:dyDescent="0.2">
      <c r="A103" s="130"/>
      <c r="B103" s="131" t="s">
        <v>235</v>
      </c>
      <c r="C103" s="132">
        <v>202</v>
      </c>
      <c r="D103" s="132">
        <v>400</v>
      </c>
      <c r="E103" s="132">
        <v>210</v>
      </c>
      <c r="F103" s="133">
        <v>0</v>
      </c>
      <c r="G103" s="134">
        <v>0</v>
      </c>
      <c r="H103" s="135">
        <v>0</v>
      </c>
      <c r="I103" s="136">
        <f t="shared" si="2"/>
        <v>-1</v>
      </c>
    </row>
    <row r="104" spans="1:9" x14ac:dyDescent="0.2">
      <c r="A104" s="124" t="s">
        <v>263</v>
      </c>
      <c r="B104" s="125" t="s">
        <v>197</v>
      </c>
      <c r="C104" s="126">
        <v>0</v>
      </c>
      <c r="D104" s="126">
        <v>11</v>
      </c>
      <c r="E104" s="126">
        <v>306</v>
      </c>
      <c r="F104" s="127">
        <v>0</v>
      </c>
      <c r="G104" s="128">
        <v>0</v>
      </c>
      <c r="H104" s="129">
        <v>0</v>
      </c>
      <c r="I104" s="94">
        <f t="shared" si="2"/>
        <v>-1</v>
      </c>
    </row>
    <row r="105" spans="1:9" x14ac:dyDescent="0.2">
      <c r="A105" s="124"/>
      <c r="B105" s="125" t="s">
        <v>198</v>
      </c>
      <c r="C105" s="126">
        <v>0</v>
      </c>
      <c r="D105" s="126">
        <v>10</v>
      </c>
      <c r="E105" s="126">
        <v>277</v>
      </c>
      <c r="F105" s="127">
        <v>0</v>
      </c>
      <c r="G105" s="128">
        <v>0</v>
      </c>
      <c r="H105" s="129">
        <v>0</v>
      </c>
      <c r="I105" s="94">
        <f t="shared" si="2"/>
        <v>-1</v>
      </c>
    </row>
    <row r="106" spans="1:9" x14ac:dyDescent="0.2">
      <c r="A106" s="124"/>
      <c r="B106" s="125" t="s">
        <v>298</v>
      </c>
      <c r="C106" s="126">
        <v>0</v>
      </c>
      <c r="D106" s="126">
        <v>9</v>
      </c>
      <c r="E106" s="126">
        <v>252</v>
      </c>
      <c r="F106" s="127">
        <v>0</v>
      </c>
      <c r="G106" s="128">
        <v>0</v>
      </c>
      <c r="H106" s="129">
        <v>0</v>
      </c>
      <c r="I106" s="94">
        <f t="shared" si="2"/>
        <v>-1</v>
      </c>
    </row>
    <row r="107" spans="1:9" x14ac:dyDescent="0.2">
      <c r="A107" s="124"/>
      <c r="B107" s="125" t="s">
        <v>218</v>
      </c>
      <c r="C107" s="126">
        <v>147</v>
      </c>
      <c r="D107" s="126">
        <v>8232</v>
      </c>
      <c r="E107" s="126">
        <v>156</v>
      </c>
      <c r="F107" s="127">
        <v>0</v>
      </c>
      <c r="G107" s="128">
        <v>45100</v>
      </c>
      <c r="H107" s="129">
        <v>862</v>
      </c>
      <c r="I107" s="94">
        <f t="shared" si="2"/>
        <v>4.5256410256410255</v>
      </c>
    </row>
    <row r="108" spans="1:9" x14ac:dyDescent="0.2">
      <c r="A108" s="124"/>
      <c r="B108" s="125" t="s">
        <v>224</v>
      </c>
      <c r="C108" s="126">
        <v>168</v>
      </c>
      <c r="D108" s="126">
        <v>17620</v>
      </c>
      <c r="E108" s="126">
        <v>180</v>
      </c>
      <c r="F108" s="127">
        <v>105</v>
      </c>
      <c r="G108" s="128">
        <v>11025</v>
      </c>
      <c r="H108" s="129">
        <v>112</v>
      </c>
      <c r="I108" s="94">
        <f t="shared" si="2"/>
        <v>-0.37777777777777777</v>
      </c>
    </row>
    <row r="109" spans="1:9" x14ac:dyDescent="0.2">
      <c r="A109" s="130"/>
      <c r="B109" s="131" t="s">
        <v>226</v>
      </c>
      <c r="C109" s="132">
        <v>240</v>
      </c>
      <c r="D109" s="132">
        <v>240</v>
      </c>
      <c r="E109" s="132">
        <v>306</v>
      </c>
      <c r="F109" s="133">
        <v>2679</v>
      </c>
      <c r="G109" s="134">
        <v>147345</v>
      </c>
      <c r="H109" s="135">
        <v>3771</v>
      </c>
      <c r="I109" s="136">
        <f t="shared" si="2"/>
        <v>11.323529411764707</v>
      </c>
    </row>
    <row r="110" spans="1:9" x14ac:dyDescent="0.2">
      <c r="A110" s="124" t="s">
        <v>264</v>
      </c>
      <c r="B110" s="125" t="s">
        <v>213</v>
      </c>
      <c r="C110" s="126">
        <v>19</v>
      </c>
      <c r="D110" s="126">
        <v>9405</v>
      </c>
      <c r="E110" s="126">
        <v>20</v>
      </c>
      <c r="F110" s="127">
        <v>0</v>
      </c>
      <c r="G110" s="128">
        <v>0</v>
      </c>
      <c r="H110" s="129">
        <v>0</v>
      </c>
      <c r="I110" s="94">
        <f t="shared" si="2"/>
        <v>-1</v>
      </c>
    </row>
    <row r="111" spans="1:9" x14ac:dyDescent="0.2">
      <c r="A111" s="124"/>
      <c r="B111" s="125" t="s">
        <v>218</v>
      </c>
      <c r="C111" s="126">
        <v>1833</v>
      </c>
      <c r="D111" s="126">
        <v>105226</v>
      </c>
      <c r="E111" s="126">
        <v>1929</v>
      </c>
      <c r="F111" s="127">
        <v>1876</v>
      </c>
      <c r="G111" s="128">
        <v>107407</v>
      </c>
      <c r="H111" s="129">
        <v>1994</v>
      </c>
      <c r="I111" s="94">
        <f t="shared" si="2"/>
        <v>3.3696215655780196E-2</v>
      </c>
    </row>
    <row r="112" spans="1:9" x14ac:dyDescent="0.2">
      <c r="A112" s="124"/>
      <c r="B112" s="125" t="s">
        <v>221</v>
      </c>
      <c r="C112" s="126">
        <v>0</v>
      </c>
      <c r="D112" s="126">
        <v>1</v>
      </c>
      <c r="E112" s="126">
        <v>3</v>
      </c>
      <c r="F112" s="127">
        <v>0</v>
      </c>
      <c r="G112" s="128">
        <v>0</v>
      </c>
      <c r="H112" s="129">
        <v>0</v>
      </c>
      <c r="I112" s="94">
        <f t="shared" si="2"/>
        <v>-1</v>
      </c>
    </row>
    <row r="113" spans="1:9" x14ac:dyDescent="0.2">
      <c r="A113" s="124"/>
      <c r="B113" s="125" t="s">
        <v>294</v>
      </c>
      <c r="C113" s="126">
        <v>2099</v>
      </c>
      <c r="D113" s="126">
        <v>147036</v>
      </c>
      <c r="E113" s="126">
        <v>2580</v>
      </c>
      <c r="F113" s="127">
        <v>1957</v>
      </c>
      <c r="G113" s="128">
        <v>134479</v>
      </c>
      <c r="H113" s="129">
        <v>2442</v>
      </c>
      <c r="I113" s="94">
        <f t="shared" si="2"/>
        <v>-5.3488372093023255E-2</v>
      </c>
    </row>
    <row r="114" spans="1:9" x14ac:dyDescent="0.2">
      <c r="A114" s="130"/>
      <c r="B114" s="131" t="s">
        <v>299</v>
      </c>
      <c r="C114" s="132">
        <v>0</v>
      </c>
      <c r="D114" s="132">
        <v>20</v>
      </c>
      <c r="E114" s="132">
        <v>478</v>
      </c>
      <c r="F114" s="133">
        <v>0</v>
      </c>
      <c r="G114" s="134">
        <v>12</v>
      </c>
      <c r="H114" s="135">
        <v>284</v>
      </c>
      <c r="I114" s="136">
        <f t="shared" si="2"/>
        <v>-0.40585774058577406</v>
      </c>
    </row>
    <row r="115" spans="1:9" x14ac:dyDescent="0.2">
      <c r="A115" s="117" t="s">
        <v>265</v>
      </c>
      <c r="B115" s="118" t="s">
        <v>208</v>
      </c>
      <c r="C115" s="119">
        <v>36</v>
      </c>
      <c r="D115" s="119">
        <v>36</v>
      </c>
      <c r="E115" s="119">
        <v>58</v>
      </c>
      <c r="F115" s="120">
        <v>0</v>
      </c>
      <c r="G115" s="121">
        <v>0</v>
      </c>
      <c r="H115" s="122">
        <v>0</v>
      </c>
      <c r="I115" s="123">
        <f t="shared" si="2"/>
        <v>-1</v>
      </c>
    </row>
    <row r="116" spans="1:9" x14ac:dyDescent="0.2">
      <c r="A116" s="124" t="s">
        <v>266</v>
      </c>
      <c r="B116" s="125" t="s">
        <v>218</v>
      </c>
      <c r="C116" s="126">
        <v>116</v>
      </c>
      <c r="D116" s="126">
        <v>6720</v>
      </c>
      <c r="E116" s="126">
        <v>122</v>
      </c>
      <c r="F116" s="127">
        <v>62</v>
      </c>
      <c r="G116" s="128">
        <v>3962</v>
      </c>
      <c r="H116" s="129">
        <v>63</v>
      </c>
      <c r="I116" s="94">
        <f t="shared" si="2"/>
        <v>-0.48360655737704916</v>
      </c>
    </row>
    <row r="117" spans="1:9" x14ac:dyDescent="0.2">
      <c r="A117" s="130"/>
      <c r="B117" s="131" t="s">
        <v>224</v>
      </c>
      <c r="C117" s="132">
        <v>110</v>
      </c>
      <c r="D117" s="132">
        <v>8300</v>
      </c>
      <c r="E117" s="132">
        <v>110</v>
      </c>
      <c r="F117" s="133">
        <v>101</v>
      </c>
      <c r="G117" s="134">
        <v>8034</v>
      </c>
      <c r="H117" s="135">
        <v>106</v>
      </c>
      <c r="I117" s="136">
        <f t="shared" si="2"/>
        <v>-3.6363636363636362E-2</v>
      </c>
    </row>
    <row r="118" spans="1:9" x14ac:dyDescent="0.2">
      <c r="A118" s="124" t="s">
        <v>267</v>
      </c>
      <c r="B118" s="125" t="s">
        <v>218</v>
      </c>
      <c r="C118" s="126">
        <v>355</v>
      </c>
      <c r="D118" s="126">
        <v>19586</v>
      </c>
      <c r="E118" s="126">
        <v>373</v>
      </c>
      <c r="F118" s="127">
        <v>525</v>
      </c>
      <c r="G118" s="128">
        <v>29365</v>
      </c>
      <c r="H118" s="129">
        <v>558</v>
      </c>
      <c r="I118" s="94">
        <f t="shared" si="2"/>
        <v>0.49597855227882037</v>
      </c>
    </row>
    <row r="119" spans="1:9" x14ac:dyDescent="0.2">
      <c r="A119" s="130"/>
      <c r="B119" s="131" t="s">
        <v>224</v>
      </c>
      <c r="C119" s="132">
        <v>1025</v>
      </c>
      <c r="D119" s="132">
        <v>70272</v>
      </c>
      <c r="E119" s="132">
        <v>1296</v>
      </c>
      <c r="F119" s="133">
        <v>903</v>
      </c>
      <c r="G119" s="134">
        <v>61194</v>
      </c>
      <c r="H119" s="135">
        <v>1132</v>
      </c>
      <c r="I119" s="136">
        <f t="shared" si="2"/>
        <v>-0.12654320987654322</v>
      </c>
    </row>
    <row r="120" spans="1:9" x14ac:dyDescent="0.2">
      <c r="A120" s="124" t="s">
        <v>308</v>
      </c>
      <c r="B120" s="125" t="s">
        <v>191</v>
      </c>
      <c r="C120" s="126">
        <v>0</v>
      </c>
      <c r="D120" s="126">
        <v>0</v>
      </c>
      <c r="E120" s="126">
        <v>0</v>
      </c>
      <c r="F120" s="127">
        <v>0</v>
      </c>
      <c r="G120" s="128">
        <v>1</v>
      </c>
      <c r="H120" s="129">
        <v>21</v>
      </c>
      <c r="I120" s="94" t="s">
        <v>192</v>
      </c>
    </row>
    <row r="121" spans="1:9" x14ac:dyDescent="0.2">
      <c r="A121" s="124"/>
      <c r="B121" s="125" t="s">
        <v>298</v>
      </c>
      <c r="C121" s="126">
        <v>0</v>
      </c>
      <c r="D121" s="126">
        <v>9</v>
      </c>
      <c r="E121" s="126">
        <v>220</v>
      </c>
      <c r="F121" s="127">
        <v>0</v>
      </c>
      <c r="G121" s="128">
        <v>0</v>
      </c>
      <c r="H121" s="129">
        <v>0</v>
      </c>
      <c r="I121" s="94">
        <f>(+H121-E121)/E121</f>
        <v>-1</v>
      </c>
    </row>
    <row r="122" spans="1:9" x14ac:dyDescent="0.2">
      <c r="A122" s="124"/>
      <c r="B122" s="125" t="s">
        <v>218</v>
      </c>
      <c r="C122" s="126">
        <v>217</v>
      </c>
      <c r="D122" s="126">
        <v>16464</v>
      </c>
      <c r="E122" s="126">
        <v>203</v>
      </c>
      <c r="F122" s="127">
        <v>831</v>
      </c>
      <c r="G122" s="128">
        <v>49805</v>
      </c>
      <c r="H122" s="129">
        <v>845</v>
      </c>
      <c r="I122" s="94">
        <f>(+H122-E122)/E122</f>
        <v>3.1625615763546797</v>
      </c>
    </row>
    <row r="123" spans="1:9" x14ac:dyDescent="0.2">
      <c r="A123" s="124"/>
      <c r="B123" s="125" t="s">
        <v>309</v>
      </c>
      <c r="C123" s="126">
        <v>1</v>
      </c>
      <c r="D123" s="126">
        <v>1</v>
      </c>
      <c r="E123" s="126">
        <v>2</v>
      </c>
      <c r="F123" s="127">
        <v>0</v>
      </c>
      <c r="G123" s="128">
        <v>0</v>
      </c>
      <c r="H123" s="129">
        <v>0</v>
      </c>
      <c r="I123" s="94">
        <f>(+H123-E123)/E123</f>
        <v>-1</v>
      </c>
    </row>
    <row r="124" spans="1:9" x14ac:dyDescent="0.2">
      <c r="A124" s="124"/>
      <c r="B124" s="125" t="s">
        <v>219</v>
      </c>
      <c r="C124" s="126">
        <v>0</v>
      </c>
      <c r="D124" s="126">
        <v>1</v>
      </c>
      <c r="E124" s="126">
        <v>2</v>
      </c>
      <c r="F124" s="127">
        <v>0</v>
      </c>
      <c r="G124" s="128">
        <v>0</v>
      </c>
      <c r="H124" s="129">
        <v>0</v>
      </c>
      <c r="I124" s="94">
        <f>(+H124-E124)/E124</f>
        <v>-1</v>
      </c>
    </row>
    <row r="125" spans="1:9" x14ac:dyDescent="0.2">
      <c r="A125" s="124"/>
      <c r="B125" s="125" t="s">
        <v>222</v>
      </c>
      <c r="C125" s="126">
        <v>0</v>
      </c>
      <c r="D125" s="126">
        <v>2269</v>
      </c>
      <c r="E125" s="126">
        <v>23</v>
      </c>
      <c r="F125" s="127">
        <v>60</v>
      </c>
      <c r="G125" s="128">
        <v>6950</v>
      </c>
      <c r="H125" s="129">
        <v>73</v>
      </c>
      <c r="I125" s="94">
        <f>(+H125-E125)/E125</f>
        <v>2.1739130434782608</v>
      </c>
    </row>
    <row r="126" spans="1:9" x14ac:dyDescent="0.2">
      <c r="A126" s="130"/>
      <c r="B126" s="131" t="s">
        <v>294</v>
      </c>
      <c r="C126" s="132">
        <v>18531</v>
      </c>
      <c r="D126" s="132">
        <v>1596377</v>
      </c>
      <c r="E126" s="132">
        <v>22252</v>
      </c>
      <c r="F126" s="133">
        <v>19764</v>
      </c>
      <c r="G126" s="134">
        <v>1699915</v>
      </c>
      <c r="H126" s="135">
        <v>23837</v>
      </c>
      <c r="I126" s="136">
        <f>(+H126-E126)/E126</f>
        <v>7.1229552399784291E-2</v>
      </c>
    </row>
    <row r="127" spans="1:9" x14ac:dyDescent="0.2">
      <c r="A127" s="124" t="s">
        <v>269</v>
      </c>
      <c r="B127" s="125" t="s">
        <v>206</v>
      </c>
      <c r="C127" s="126">
        <v>0</v>
      </c>
      <c r="D127" s="126">
        <v>0</v>
      </c>
      <c r="E127" s="126">
        <v>0</v>
      </c>
      <c r="F127" s="127">
        <v>18</v>
      </c>
      <c r="G127" s="128">
        <v>72</v>
      </c>
      <c r="H127" s="129">
        <v>24</v>
      </c>
      <c r="I127" s="94" t="s">
        <v>192</v>
      </c>
    </row>
    <row r="128" spans="1:9" x14ac:dyDescent="0.2">
      <c r="A128" s="130"/>
      <c r="B128" s="131" t="s">
        <v>209</v>
      </c>
      <c r="C128" s="132">
        <v>18</v>
      </c>
      <c r="D128" s="132">
        <v>72</v>
      </c>
      <c r="E128" s="132">
        <v>24</v>
      </c>
      <c r="F128" s="133">
        <v>0</v>
      </c>
      <c r="G128" s="134">
        <v>0</v>
      </c>
      <c r="H128" s="135">
        <v>0</v>
      </c>
      <c r="I128" s="136">
        <f t="shared" ref="I128:I134" si="3">(+H128-E128)/E128</f>
        <v>-1</v>
      </c>
    </row>
    <row r="129" spans="1:9" x14ac:dyDescent="0.2">
      <c r="A129" s="117" t="s">
        <v>310</v>
      </c>
      <c r="B129" s="118" t="s">
        <v>294</v>
      </c>
      <c r="C129" s="119">
        <v>21</v>
      </c>
      <c r="D129" s="119">
        <v>2205</v>
      </c>
      <c r="E129" s="119">
        <v>22</v>
      </c>
      <c r="F129" s="120">
        <v>20</v>
      </c>
      <c r="G129" s="121">
        <v>2240</v>
      </c>
      <c r="H129" s="122">
        <v>23</v>
      </c>
      <c r="I129" s="123">
        <f t="shared" si="3"/>
        <v>4.5454545454545456E-2</v>
      </c>
    </row>
    <row r="130" spans="1:9" x14ac:dyDescent="0.2">
      <c r="A130" s="117" t="s">
        <v>271</v>
      </c>
      <c r="B130" s="118" t="s">
        <v>224</v>
      </c>
      <c r="C130" s="119">
        <v>21</v>
      </c>
      <c r="D130" s="119">
        <v>2288</v>
      </c>
      <c r="E130" s="119">
        <v>18</v>
      </c>
      <c r="F130" s="120">
        <v>0</v>
      </c>
      <c r="G130" s="121">
        <v>0</v>
      </c>
      <c r="H130" s="122">
        <v>0</v>
      </c>
      <c r="I130" s="123">
        <f t="shared" si="3"/>
        <v>-1</v>
      </c>
    </row>
    <row r="131" spans="1:9" x14ac:dyDescent="0.2">
      <c r="A131" s="124" t="s">
        <v>272</v>
      </c>
      <c r="B131" s="125" t="s">
        <v>218</v>
      </c>
      <c r="C131" s="126">
        <v>252</v>
      </c>
      <c r="D131" s="126">
        <v>14112</v>
      </c>
      <c r="E131" s="126">
        <v>268</v>
      </c>
      <c r="F131" s="127">
        <v>315</v>
      </c>
      <c r="G131" s="128">
        <v>17640</v>
      </c>
      <c r="H131" s="129">
        <v>335</v>
      </c>
      <c r="I131" s="94">
        <f t="shared" si="3"/>
        <v>0.25</v>
      </c>
    </row>
    <row r="132" spans="1:9" x14ac:dyDescent="0.2">
      <c r="A132" s="130"/>
      <c r="B132" s="131" t="s">
        <v>224</v>
      </c>
      <c r="C132" s="132">
        <v>280</v>
      </c>
      <c r="D132" s="132">
        <v>31360</v>
      </c>
      <c r="E132" s="132">
        <v>346</v>
      </c>
      <c r="F132" s="133">
        <v>183</v>
      </c>
      <c r="G132" s="134">
        <v>20055</v>
      </c>
      <c r="H132" s="135">
        <v>216</v>
      </c>
      <c r="I132" s="136">
        <f t="shared" si="3"/>
        <v>-0.37572254335260113</v>
      </c>
    </row>
    <row r="133" spans="1:9" x14ac:dyDescent="0.2">
      <c r="A133" s="117" t="s">
        <v>311</v>
      </c>
      <c r="B133" s="118" t="s">
        <v>294</v>
      </c>
      <c r="C133" s="119">
        <v>100</v>
      </c>
      <c r="D133" s="119">
        <v>10240</v>
      </c>
      <c r="E133" s="119">
        <v>125</v>
      </c>
      <c r="F133" s="120">
        <v>80</v>
      </c>
      <c r="G133" s="121">
        <v>8480</v>
      </c>
      <c r="H133" s="122">
        <v>102</v>
      </c>
      <c r="I133" s="123">
        <f t="shared" si="3"/>
        <v>-0.184</v>
      </c>
    </row>
    <row r="134" spans="1:9" x14ac:dyDescent="0.2">
      <c r="A134" s="124" t="s">
        <v>274</v>
      </c>
      <c r="B134" s="125" t="s">
        <v>298</v>
      </c>
      <c r="C134" s="126">
        <v>0</v>
      </c>
      <c r="D134" s="126">
        <v>9</v>
      </c>
      <c r="E134" s="126">
        <v>252</v>
      </c>
      <c r="F134" s="127">
        <v>0</v>
      </c>
      <c r="G134" s="128">
        <v>0</v>
      </c>
      <c r="H134" s="129">
        <v>0</v>
      </c>
      <c r="I134" s="94">
        <f t="shared" si="3"/>
        <v>-1</v>
      </c>
    </row>
    <row r="135" spans="1:9" x14ac:dyDescent="0.2">
      <c r="A135" s="130"/>
      <c r="B135" s="131" t="s">
        <v>312</v>
      </c>
      <c r="C135" s="132">
        <v>0</v>
      </c>
      <c r="D135" s="132">
        <v>0</v>
      </c>
      <c r="E135" s="132">
        <v>0</v>
      </c>
      <c r="F135" s="133">
        <v>0</v>
      </c>
      <c r="G135" s="134">
        <v>5</v>
      </c>
      <c r="H135" s="135">
        <v>83</v>
      </c>
      <c r="I135" s="136" t="s">
        <v>192</v>
      </c>
    </row>
    <row r="136" spans="1:9" x14ac:dyDescent="0.2">
      <c r="A136" s="124" t="s">
        <v>216</v>
      </c>
      <c r="B136" s="125" t="s">
        <v>319</v>
      </c>
      <c r="C136" s="126">
        <v>0</v>
      </c>
      <c r="D136" s="126">
        <v>36</v>
      </c>
      <c r="E136" s="126">
        <v>890</v>
      </c>
      <c r="F136" s="127">
        <v>0</v>
      </c>
      <c r="G136" s="128">
        <v>0</v>
      </c>
      <c r="H136" s="129">
        <v>0</v>
      </c>
      <c r="I136" s="94">
        <f>(+H136-E136)/E136</f>
        <v>-1</v>
      </c>
    </row>
    <row r="137" spans="1:9" x14ac:dyDescent="0.2">
      <c r="A137" s="124"/>
      <c r="B137" s="125" t="s">
        <v>218</v>
      </c>
      <c r="C137" s="126">
        <v>0</v>
      </c>
      <c r="D137" s="126">
        <v>0</v>
      </c>
      <c r="E137" s="126">
        <v>0</v>
      </c>
      <c r="F137" s="127">
        <v>21</v>
      </c>
      <c r="G137" s="128">
        <v>1911</v>
      </c>
      <c r="H137" s="129">
        <v>19</v>
      </c>
      <c r="I137" s="94" t="s">
        <v>192</v>
      </c>
    </row>
    <row r="138" spans="1:9" x14ac:dyDescent="0.2">
      <c r="A138" s="130"/>
      <c r="B138" s="131" t="s">
        <v>224</v>
      </c>
      <c r="C138" s="132">
        <v>63</v>
      </c>
      <c r="D138" s="132">
        <v>6615</v>
      </c>
      <c r="E138" s="132">
        <v>67</v>
      </c>
      <c r="F138" s="133">
        <v>61</v>
      </c>
      <c r="G138" s="134">
        <v>6525</v>
      </c>
      <c r="H138" s="135">
        <v>70</v>
      </c>
      <c r="I138" s="136">
        <f>(+H138-E138)/E138</f>
        <v>4.4776119402985072E-2</v>
      </c>
    </row>
    <row r="139" spans="1:9" x14ac:dyDescent="0.2">
      <c r="A139" s="124" t="s">
        <v>275</v>
      </c>
      <c r="B139" s="125" t="s">
        <v>226</v>
      </c>
      <c r="C139" s="126">
        <v>0</v>
      </c>
      <c r="D139" s="126">
        <v>0</v>
      </c>
      <c r="E139" s="126">
        <v>0</v>
      </c>
      <c r="F139" s="127">
        <v>400</v>
      </c>
      <c r="G139" s="128">
        <v>400</v>
      </c>
      <c r="H139" s="129">
        <v>510</v>
      </c>
      <c r="I139" s="94" t="s">
        <v>192</v>
      </c>
    </row>
    <row r="140" spans="1:9" x14ac:dyDescent="0.2">
      <c r="A140" s="124"/>
      <c r="B140" s="125" t="s">
        <v>301</v>
      </c>
      <c r="C140" s="126">
        <v>0</v>
      </c>
      <c r="D140" s="126">
        <v>0</v>
      </c>
      <c r="E140" s="126">
        <v>0</v>
      </c>
      <c r="F140" s="127">
        <v>0</v>
      </c>
      <c r="G140" s="128">
        <v>6</v>
      </c>
      <c r="H140" s="129">
        <v>152</v>
      </c>
      <c r="I140" s="94" t="s">
        <v>192</v>
      </c>
    </row>
    <row r="141" spans="1:9" x14ac:dyDescent="0.2">
      <c r="A141" s="130"/>
      <c r="B141" s="131" t="s">
        <v>224</v>
      </c>
      <c r="C141" s="132">
        <v>186</v>
      </c>
      <c r="D141" s="132">
        <v>17451</v>
      </c>
      <c r="E141" s="132">
        <v>212</v>
      </c>
      <c r="F141" s="133">
        <v>168</v>
      </c>
      <c r="G141" s="134">
        <v>17276</v>
      </c>
      <c r="H141" s="135">
        <v>176</v>
      </c>
      <c r="I141" s="136">
        <f>(+H141-E141)/E141</f>
        <v>-0.16981132075471697</v>
      </c>
    </row>
    <row r="142" spans="1:9" x14ac:dyDescent="0.2">
      <c r="A142" s="124" t="s">
        <v>276</v>
      </c>
      <c r="B142" s="125" t="s">
        <v>205</v>
      </c>
      <c r="C142" s="126">
        <v>0</v>
      </c>
      <c r="D142" s="126">
        <v>0</v>
      </c>
      <c r="E142" s="126">
        <v>0</v>
      </c>
      <c r="F142" s="127">
        <v>0</v>
      </c>
      <c r="G142" s="128">
        <v>1</v>
      </c>
      <c r="H142" s="129">
        <v>5</v>
      </c>
      <c r="I142" s="94" t="s">
        <v>192</v>
      </c>
    </row>
    <row r="143" spans="1:9" x14ac:dyDescent="0.2">
      <c r="A143" s="124"/>
      <c r="B143" s="125" t="s">
        <v>206</v>
      </c>
      <c r="C143" s="126">
        <v>108</v>
      </c>
      <c r="D143" s="126">
        <v>3846</v>
      </c>
      <c r="E143" s="126">
        <v>109</v>
      </c>
      <c r="F143" s="127">
        <v>125</v>
      </c>
      <c r="G143" s="128">
        <v>7018</v>
      </c>
      <c r="H143" s="129">
        <v>123</v>
      </c>
      <c r="I143" s="94">
        <f>(+H143-E143)/E143</f>
        <v>0.12844036697247707</v>
      </c>
    </row>
    <row r="144" spans="1:9" x14ac:dyDescent="0.2">
      <c r="A144" s="124"/>
      <c r="B144" s="125" t="s">
        <v>207</v>
      </c>
      <c r="C144" s="126">
        <v>144</v>
      </c>
      <c r="D144" s="126">
        <v>5322</v>
      </c>
      <c r="E144" s="126">
        <v>141</v>
      </c>
      <c r="F144" s="127">
        <v>0</v>
      </c>
      <c r="G144" s="128">
        <v>0</v>
      </c>
      <c r="H144" s="129">
        <v>0</v>
      </c>
      <c r="I144" s="94">
        <f>(+H144-E144)/E144</f>
        <v>-1</v>
      </c>
    </row>
    <row r="145" spans="1:9" x14ac:dyDescent="0.2">
      <c r="A145" s="124"/>
      <c r="B145" s="125" t="s">
        <v>313</v>
      </c>
      <c r="C145" s="126">
        <v>18</v>
      </c>
      <c r="D145" s="126">
        <v>1593</v>
      </c>
      <c r="E145" s="126">
        <v>16</v>
      </c>
      <c r="F145" s="127">
        <v>0</v>
      </c>
      <c r="G145" s="128">
        <v>0</v>
      </c>
      <c r="H145" s="129">
        <v>0</v>
      </c>
      <c r="I145" s="94">
        <f>(+H145-E145)/E145</f>
        <v>-1</v>
      </c>
    </row>
    <row r="146" spans="1:9" x14ac:dyDescent="0.2">
      <c r="A146" s="130"/>
      <c r="B146" s="131" t="s">
        <v>312</v>
      </c>
      <c r="C146" s="132">
        <v>0</v>
      </c>
      <c r="D146" s="132">
        <v>12</v>
      </c>
      <c r="E146" s="132">
        <v>200</v>
      </c>
      <c r="F146" s="133">
        <v>0</v>
      </c>
      <c r="G146" s="134">
        <v>0</v>
      </c>
      <c r="H146" s="135">
        <v>0</v>
      </c>
      <c r="I146" s="136">
        <f>(+H146-E146)/E146</f>
        <v>-1</v>
      </c>
    </row>
    <row r="147" spans="1:9" x14ac:dyDescent="0.2">
      <c r="A147" s="117" t="s">
        <v>277</v>
      </c>
      <c r="B147" s="118" t="s">
        <v>218</v>
      </c>
      <c r="C147" s="119">
        <v>2031</v>
      </c>
      <c r="D147" s="119">
        <v>114940</v>
      </c>
      <c r="E147" s="119">
        <v>2146</v>
      </c>
      <c r="F147" s="120">
        <v>2190</v>
      </c>
      <c r="G147" s="121">
        <v>126630</v>
      </c>
      <c r="H147" s="122">
        <v>2285</v>
      </c>
      <c r="I147" s="123">
        <f>(+H147-E147)/E147</f>
        <v>6.4771668219944081E-2</v>
      </c>
    </row>
    <row r="148" spans="1:9" x14ac:dyDescent="0.2">
      <c r="A148" s="124" t="s">
        <v>278</v>
      </c>
      <c r="B148" s="125" t="s">
        <v>218</v>
      </c>
      <c r="C148" s="126">
        <v>0</v>
      </c>
      <c r="D148" s="126">
        <v>0</v>
      </c>
      <c r="E148" s="126">
        <v>0</v>
      </c>
      <c r="F148" s="127">
        <v>21</v>
      </c>
      <c r="G148" s="128">
        <v>1176</v>
      </c>
      <c r="H148" s="129">
        <v>22</v>
      </c>
      <c r="I148" s="94" t="s">
        <v>192</v>
      </c>
    </row>
    <row r="149" spans="1:9" x14ac:dyDescent="0.2">
      <c r="A149" s="130"/>
      <c r="B149" s="131" t="s">
        <v>224</v>
      </c>
      <c r="C149" s="132">
        <v>42</v>
      </c>
      <c r="D149" s="132">
        <v>4403</v>
      </c>
      <c r="E149" s="132">
        <v>45</v>
      </c>
      <c r="F149" s="133">
        <v>21</v>
      </c>
      <c r="G149" s="134">
        <v>2205</v>
      </c>
      <c r="H149" s="135">
        <v>22</v>
      </c>
      <c r="I149" s="136">
        <f>(+H149-E149)/E149</f>
        <v>-0.51111111111111107</v>
      </c>
    </row>
    <row r="150" spans="1:9" x14ac:dyDescent="0.2">
      <c r="A150" s="124" t="s">
        <v>279</v>
      </c>
      <c r="B150" s="125" t="s">
        <v>298</v>
      </c>
      <c r="C150" s="126">
        <v>0</v>
      </c>
      <c r="D150" s="126">
        <v>460</v>
      </c>
      <c r="E150" s="126">
        <v>23</v>
      </c>
      <c r="F150" s="127">
        <v>0</v>
      </c>
      <c r="G150" s="128">
        <v>0</v>
      </c>
      <c r="H150" s="129">
        <v>0</v>
      </c>
      <c r="I150" s="94">
        <f>(+H150-E150)/E150</f>
        <v>-1</v>
      </c>
    </row>
    <row r="151" spans="1:9" x14ac:dyDescent="0.2">
      <c r="A151" s="124"/>
      <c r="B151" s="125" t="s">
        <v>297</v>
      </c>
      <c r="C151" s="126">
        <v>749</v>
      </c>
      <c r="D151" s="126">
        <v>44940</v>
      </c>
      <c r="E151" s="126">
        <v>1128</v>
      </c>
      <c r="F151" s="127">
        <v>4604</v>
      </c>
      <c r="G151" s="128">
        <v>276300</v>
      </c>
      <c r="H151" s="129">
        <v>6935</v>
      </c>
      <c r="I151" s="94">
        <f>(+H151-E151)/E151</f>
        <v>5.1480496453900706</v>
      </c>
    </row>
    <row r="152" spans="1:9" x14ac:dyDescent="0.2">
      <c r="A152" s="130"/>
      <c r="B152" s="131" t="s">
        <v>300</v>
      </c>
      <c r="C152" s="132">
        <v>54</v>
      </c>
      <c r="D152" s="132">
        <v>2700</v>
      </c>
      <c r="E152" s="132">
        <v>69</v>
      </c>
      <c r="F152" s="133">
        <v>0</v>
      </c>
      <c r="G152" s="134">
        <v>0</v>
      </c>
      <c r="H152" s="135">
        <v>0</v>
      </c>
      <c r="I152" s="136">
        <f>(+H152-E152)/E152</f>
        <v>-1</v>
      </c>
    </row>
    <row r="153" spans="1:9" x14ac:dyDescent="0.2">
      <c r="A153" s="117" t="s">
        <v>280</v>
      </c>
      <c r="B153" s="118" t="s">
        <v>224</v>
      </c>
      <c r="C153" s="119">
        <v>0</v>
      </c>
      <c r="D153" s="119">
        <v>0</v>
      </c>
      <c r="E153" s="119">
        <v>0</v>
      </c>
      <c r="F153" s="120">
        <v>60</v>
      </c>
      <c r="G153" s="121">
        <v>5266</v>
      </c>
      <c r="H153" s="122">
        <v>83</v>
      </c>
      <c r="I153" s="123" t="s">
        <v>192</v>
      </c>
    </row>
    <row r="154" spans="1:9" x14ac:dyDescent="0.2">
      <c r="A154" s="124" t="s">
        <v>281</v>
      </c>
      <c r="B154" s="125" t="s">
        <v>218</v>
      </c>
      <c r="C154" s="126">
        <v>424</v>
      </c>
      <c r="D154" s="126">
        <v>32607</v>
      </c>
      <c r="E154" s="126">
        <v>384</v>
      </c>
      <c r="F154" s="127">
        <v>584</v>
      </c>
      <c r="G154" s="128">
        <v>37551</v>
      </c>
      <c r="H154" s="129">
        <v>597</v>
      </c>
      <c r="I154" s="94">
        <f>(+H154-E154)/E154</f>
        <v>0.5546875</v>
      </c>
    </row>
    <row r="155" spans="1:9" x14ac:dyDescent="0.2">
      <c r="A155" s="130"/>
      <c r="B155" s="131" t="s">
        <v>224</v>
      </c>
      <c r="C155" s="132">
        <v>720</v>
      </c>
      <c r="D155" s="132">
        <v>61180</v>
      </c>
      <c r="E155" s="132">
        <v>942</v>
      </c>
      <c r="F155" s="133">
        <v>864</v>
      </c>
      <c r="G155" s="134">
        <v>77389</v>
      </c>
      <c r="H155" s="135">
        <v>1090</v>
      </c>
      <c r="I155" s="136">
        <f>(+H155-E155)/E155</f>
        <v>0.15711252653927812</v>
      </c>
    </row>
    <row r="156" spans="1:9" x14ac:dyDescent="0.2">
      <c r="A156" s="124" t="s">
        <v>282</v>
      </c>
      <c r="B156" s="125" t="s">
        <v>314</v>
      </c>
      <c r="C156" s="126">
        <v>0</v>
      </c>
      <c r="D156" s="126">
        <v>0</v>
      </c>
      <c r="E156" s="126">
        <v>0</v>
      </c>
      <c r="F156" s="127">
        <v>62</v>
      </c>
      <c r="G156" s="128">
        <v>3472</v>
      </c>
      <c r="H156" s="129">
        <v>66</v>
      </c>
      <c r="I156" s="94" t="s">
        <v>192</v>
      </c>
    </row>
    <row r="157" spans="1:9" x14ac:dyDescent="0.2">
      <c r="A157" s="130"/>
      <c r="B157" s="131" t="s">
        <v>294</v>
      </c>
      <c r="C157" s="132">
        <v>0</v>
      </c>
      <c r="D157" s="132">
        <v>0</v>
      </c>
      <c r="E157" s="132">
        <v>0</v>
      </c>
      <c r="F157" s="133">
        <v>41</v>
      </c>
      <c r="G157" s="134">
        <v>2583</v>
      </c>
      <c r="H157" s="135">
        <v>53</v>
      </c>
      <c r="I157" s="136" t="s">
        <v>192</v>
      </c>
    </row>
    <row r="158" spans="1:9" x14ac:dyDescent="0.2">
      <c r="A158" s="117" t="s">
        <v>283</v>
      </c>
      <c r="B158" s="118" t="s">
        <v>224</v>
      </c>
      <c r="C158" s="119">
        <v>62</v>
      </c>
      <c r="D158" s="119">
        <v>6650</v>
      </c>
      <c r="E158" s="119">
        <v>71</v>
      </c>
      <c r="F158" s="120">
        <v>82</v>
      </c>
      <c r="G158" s="121">
        <v>8870</v>
      </c>
      <c r="H158" s="122">
        <v>95</v>
      </c>
      <c r="I158" s="123">
        <f>(+H158-E158)/E158</f>
        <v>0.3380281690140845</v>
      </c>
    </row>
    <row r="159" spans="1:9" x14ac:dyDescent="0.2">
      <c r="A159" s="124" t="s">
        <v>284</v>
      </c>
      <c r="B159" s="125" t="s">
        <v>298</v>
      </c>
      <c r="C159" s="126">
        <v>0</v>
      </c>
      <c r="D159" s="126">
        <v>10219</v>
      </c>
      <c r="E159" s="126">
        <v>224</v>
      </c>
      <c r="F159" s="127">
        <v>0</v>
      </c>
      <c r="G159" s="128">
        <v>0</v>
      </c>
      <c r="H159" s="129">
        <v>0</v>
      </c>
      <c r="I159" s="94">
        <f>(+H159-E159)/E159</f>
        <v>-1</v>
      </c>
    </row>
    <row r="160" spans="1:9" x14ac:dyDescent="0.2">
      <c r="A160" s="124"/>
      <c r="B160" s="125" t="s">
        <v>206</v>
      </c>
      <c r="C160" s="126">
        <v>106</v>
      </c>
      <c r="D160" s="126">
        <v>424</v>
      </c>
      <c r="E160" s="126">
        <v>139</v>
      </c>
      <c r="F160" s="127">
        <v>162</v>
      </c>
      <c r="G160" s="128">
        <v>648</v>
      </c>
      <c r="H160" s="129">
        <v>212</v>
      </c>
      <c r="I160" s="94">
        <f>(+H160-E160)/E160</f>
        <v>0.52517985611510787</v>
      </c>
    </row>
    <row r="161" spans="1:9" x14ac:dyDescent="0.2">
      <c r="A161" s="124"/>
      <c r="B161" s="125" t="s">
        <v>208</v>
      </c>
      <c r="C161" s="126">
        <v>0</v>
      </c>
      <c r="D161" s="126">
        <v>0</v>
      </c>
      <c r="E161" s="126">
        <v>0</v>
      </c>
      <c r="F161" s="127">
        <v>18</v>
      </c>
      <c r="G161" s="128">
        <v>72</v>
      </c>
      <c r="H161" s="129">
        <v>24</v>
      </c>
      <c r="I161" s="145" t="s">
        <v>192</v>
      </c>
    </row>
    <row r="162" spans="1:9" x14ac:dyDescent="0.2">
      <c r="A162" s="124"/>
      <c r="B162" s="125" t="s">
        <v>341</v>
      </c>
      <c r="C162" s="126">
        <v>0</v>
      </c>
      <c r="D162" s="126">
        <v>0</v>
      </c>
      <c r="E162" s="126">
        <v>0</v>
      </c>
      <c r="F162" s="127">
        <v>40</v>
      </c>
      <c r="G162" s="128">
        <v>160</v>
      </c>
      <c r="H162" s="129">
        <v>42</v>
      </c>
      <c r="I162" s="94" t="s">
        <v>192</v>
      </c>
    </row>
    <row r="163" spans="1:9" x14ac:dyDescent="0.2">
      <c r="A163" s="130"/>
      <c r="B163" s="131" t="s">
        <v>342</v>
      </c>
      <c r="C163" s="132">
        <v>0</v>
      </c>
      <c r="D163" s="132">
        <v>0</v>
      </c>
      <c r="E163" s="132">
        <v>0</v>
      </c>
      <c r="F163" s="133">
        <v>40</v>
      </c>
      <c r="G163" s="134">
        <v>160</v>
      </c>
      <c r="H163" s="135">
        <v>42</v>
      </c>
      <c r="I163" s="136" t="s">
        <v>192</v>
      </c>
    </row>
    <row r="164" spans="1:9" x14ac:dyDescent="0.2">
      <c r="A164" s="124" t="s">
        <v>315</v>
      </c>
      <c r="B164" s="125" t="s">
        <v>215</v>
      </c>
      <c r="C164" s="126">
        <v>180</v>
      </c>
      <c r="D164" s="126">
        <v>10773</v>
      </c>
      <c r="E164" s="126">
        <v>205</v>
      </c>
      <c r="F164" s="127">
        <v>0</v>
      </c>
      <c r="G164" s="128">
        <v>0</v>
      </c>
      <c r="H164" s="129">
        <v>0</v>
      </c>
      <c r="I164" s="94">
        <f>(+H164-E164)/E164</f>
        <v>-1</v>
      </c>
    </row>
    <row r="165" spans="1:9" x14ac:dyDescent="0.2">
      <c r="A165" s="124"/>
      <c r="B165" s="125" t="s">
        <v>314</v>
      </c>
      <c r="C165" s="126">
        <v>10060</v>
      </c>
      <c r="D165" s="126">
        <v>557399</v>
      </c>
      <c r="E165" s="126">
        <v>10495</v>
      </c>
      <c r="F165" s="127">
        <v>14020</v>
      </c>
      <c r="G165" s="128">
        <v>783773</v>
      </c>
      <c r="H165" s="129">
        <v>14738</v>
      </c>
      <c r="I165" s="94">
        <f>(+H165-E165)/E165</f>
        <v>0.4042877560743211</v>
      </c>
    </row>
    <row r="166" spans="1:9" x14ac:dyDescent="0.2">
      <c r="A166" s="124"/>
      <c r="B166" s="125" t="s">
        <v>294</v>
      </c>
      <c r="C166" s="126">
        <v>55949</v>
      </c>
      <c r="D166" s="126">
        <v>4398264</v>
      </c>
      <c r="E166" s="126">
        <v>69541</v>
      </c>
      <c r="F166" s="127">
        <v>59699</v>
      </c>
      <c r="G166" s="128">
        <v>4923640</v>
      </c>
      <c r="H166" s="129">
        <v>73790</v>
      </c>
      <c r="I166" s="94">
        <f>(+H166-E166)/E166</f>
        <v>6.1100645662271177E-2</v>
      </c>
    </row>
    <row r="167" spans="1:9" x14ac:dyDescent="0.2">
      <c r="A167" s="124"/>
      <c r="B167" s="125" t="s">
        <v>303</v>
      </c>
      <c r="C167" s="126">
        <v>0</v>
      </c>
      <c r="D167" s="126">
        <v>0</v>
      </c>
      <c r="E167" s="126">
        <v>0</v>
      </c>
      <c r="F167" s="127">
        <v>0</v>
      </c>
      <c r="G167" s="128">
        <v>5000</v>
      </c>
      <c r="H167" s="129">
        <v>70</v>
      </c>
      <c r="I167" s="94" t="s">
        <v>192</v>
      </c>
    </row>
    <row r="168" spans="1:9" x14ac:dyDescent="0.2">
      <c r="A168" s="130"/>
      <c r="B168" s="131" t="s">
        <v>235</v>
      </c>
      <c r="C168" s="132">
        <v>20</v>
      </c>
      <c r="D168" s="132">
        <v>2200</v>
      </c>
      <c r="E168" s="132">
        <v>22</v>
      </c>
      <c r="F168" s="133">
        <v>0</v>
      </c>
      <c r="G168" s="134">
        <v>0</v>
      </c>
      <c r="H168" s="135">
        <v>0</v>
      </c>
      <c r="I168" s="136">
        <f t="shared" ref="I168:I177" si="4">(+H168-E168)/E168</f>
        <v>-1</v>
      </c>
    </row>
    <row r="169" spans="1:9" x14ac:dyDescent="0.2">
      <c r="A169" s="124" t="s">
        <v>286</v>
      </c>
      <c r="B169" s="125" t="s">
        <v>218</v>
      </c>
      <c r="C169" s="126">
        <v>21</v>
      </c>
      <c r="D169" s="126">
        <v>1190</v>
      </c>
      <c r="E169" s="126">
        <v>22</v>
      </c>
      <c r="F169" s="127">
        <v>0</v>
      </c>
      <c r="G169" s="128">
        <v>0</v>
      </c>
      <c r="H169" s="129">
        <v>0</v>
      </c>
      <c r="I169" s="94">
        <f t="shared" si="4"/>
        <v>-1</v>
      </c>
    </row>
    <row r="170" spans="1:9" x14ac:dyDescent="0.2">
      <c r="A170" s="130"/>
      <c r="B170" s="131" t="s">
        <v>224</v>
      </c>
      <c r="C170" s="132">
        <v>20</v>
      </c>
      <c r="D170" s="132">
        <v>1440</v>
      </c>
      <c r="E170" s="132">
        <v>28</v>
      </c>
      <c r="F170" s="133">
        <v>0</v>
      </c>
      <c r="G170" s="134">
        <v>0</v>
      </c>
      <c r="H170" s="135">
        <v>0</v>
      </c>
      <c r="I170" s="136">
        <f t="shared" si="4"/>
        <v>-1</v>
      </c>
    </row>
    <row r="171" spans="1:9" x14ac:dyDescent="0.2">
      <c r="A171" s="124" t="s">
        <v>287</v>
      </c>
      <c r="B171" s="125" t="s">
        <v>316</v>
      </c>
      <c r="C171" s="126">
        <v>128</v>
      </c>
      <c r="D171" s="126">
        <v>128</v>
      </c>
      <c r="E171" s="126">
        <v>207</v>
      </c>
      <c r="F171" s="127">
        <v>0</v>
      </c>
      <c r="G171" s="128">
        <v>0</v>
      </c>
      <c r="H171" s="129">
        <v>0</v>
      </c>
      <c r="I171" s="94">
        <f t="shared" si="4"/>
        <v>-1</v>
      </c>
    </row>
    <row r="172" spans="1:9" x14ac:dyDescent="0.2">
      <c r="A172" s="124"/>
      <c r="B172" s="125" t="s">
        <v>325</v>
      </c>
      <c r="C172" s="126">
        <v>0</v>
      </c>
      <c r="D172" s="126">
        <v>983</v>
      </c>
      <c r="E172" s="126">
        <v>25</v>
      </c>
      <c r="F172" s="127">
        <v>0</v>
      </c>
      <c r="G172" s="128">
        <v>0</v>
      </c>
      <c r="H172" s="129">
        <v>0</v>
      </c>
      <c r="I172" s="94">
        <f>(+H172-E172)/E172</f>
        <v>-1</v>
      </c>
    </row>
    <row r="173" spans="1:9" x14ac:dyDescent="0.2">
      <c r="A173" s="130"/>
      <c r="B173" s="131" t="s">
        <v>317</v>
      </c>
      <c r="C173" s="132">
        <v>0</v>
      </c>
      <c r="D173" s="132">
        <v>3390</v>
      </c>
      <c r="E173" s="132">
        <v>42</v>
      </c>
      <c r="F173" s="133">
        <v>0</v>
      </c>
      <c r="G173" s="134">
        <v>0</v>
      </c>
      <c r="H173" s="135">
        <v>0</v>
      </c>
      <c r="I173" s="136">
        <f t="shared" si="4"/>
        <v>-1</v>
      </c>
    </row>
    <row r="174" spans="1:9" x14ac:dyDescent="0.2">
      <c r="A174" s="124" t="s">
        <v>288</v>
      </c>
      <c r="B174" s="125" t="s">
        <v>218</v>
      </c>
      <c r="C174" s="126">
        <v>749</v>
      </c>
      <c r="D174" s="126">
        <v>43404</v>
      </c>
      <c r="E174" s="126">
        <v>784</v>
      </c>
      <c r="F174" s="127">
        <v>1002</v>
      </c>
      <c r="G174" s="128">
        <v>69015</v>
      </c>
      <c r="H174" s="129">
        <v>1046</v>
      </c>
      <c r="I174" s="94">
        <f t="shared" si="4"/>
        <v>0.33418367346938777</v>
      </c>
    </row>
    <row r="175" spans="1:9" x14ac:dyDescent="0.2">
      <c r="A175" s="130"/>
      <c r="B175" s="131" t="s">
        <v>224</v>
      </c>
      <c r="C175" s="132">
        <v>581</v>
      </c>
      <c r="D175" s="132">
        <v>53190</v>
      </c>
      <c r="E175" s="132">
        <v>638</v>
      </c>
      <c r="F175" s="133">
        <v>894</v>
      </c>
      <c r="G175" s="134">
        <v>84455</v>
      </c>
      <c r="H175" s="135">
        <v>935</v>
      </c>
      <c r="I175" s="136">
        <f t="shared" si="4"/>
        <v>0.46551724137931033</v>
      </c>
    </row>
    <row r="176" spans="1:9" x14ac:dyDescent="0.2">
      <c r="A176" s="117" t="s">
        <v>289</v>
      </c>
      <c r="B176" s="118" t="s">
        <v>318</v>
      </c>
      <c r="C176" s="119">
        <v>0</v>
      </c>
      <c r="D176" s="119">
        <v>0</v>
      </c>
      <c r="E176" s="119">
        <v>0</v>
      </c>
      <c r="F176" s="120">
        <v>0</v>
      </c>
      <c r="G176" s="121">
        <v>2</v>
      </c>
      <c r="H176" s="122">
        <v>48</v>
      </c>
      <c r="I176" s="123" t="s">
        <v>192</v>
      </c>
    </row>
    <row r="177" spans="1:9" x14ac:dyDescent="0.2">
      <c r="A177" s="124" t="s">
        <v>290</v>
      </c>
      <c r="B177" s="125" t="s">
        <v>319</v>
      </c>
      <c r="C177" s="126">
        <v>0</v>
      </c>
      <c r="D177" s="126">
        <v>53</v>
      </c>
      <c r="E177" s="126">
        <v>1466</v>
      </c>
      <c r="F177" s="127">
        <v>0</v>
      </c>
      <c r="G177" s="128">
        <v>68</v>
      </c>
      <c r="H177" s="129">
        <v>1673</v>
      </c>
      <c r="I177" s="94">
        <f t="shared" si="4"/>
        <v>0.14120054570259208</v>
      </c>
    </row>
    <row r="178" spans="1:9" x14ac:dyDescent="0.2">
      <c r="A178" s="124"/>
      <c r="B178" s="125" t="s">
        <v>203</v>
      </c>
      <c r="C178" s="126">
        <v>0</v>
      </c>
      <c r="D178" s="126">
        <v>0</v>
      </c>
      <c r="E178" s="126">
        <v>0</v>
      </c>
      <c r="F178" s="127">
        <v>0</v>
      </c>
      <c r="G178" s="128">
        <v>10500</v>
      </c>
      <c r="H178" s="129">
        <v>212</v>
      </c>
      <c r="I178" s="94" t="s">
        <v>192</v>
      </c>
    </row>
    <row r="179" spans="1:9" x14ac:dyDescent="0.2">
      <c r="A179" s="130"/>
      <c r="B179" s="131" t="s">
        <v>226</v>
      </c>
      <c r="C179" s="132">
        <v>2081</v>
      </c>
      <c r="D179" s="132">
        <v>21575</v>
      </c>
      <c r="E179" s="132">
        <v>2699</v>
      </c>
      <c r="F179" s="133">
        <v>0</v>
      </c>
      <c r="G179" s="134">
        <v>0</v>
      </c>
      <c r="H179" s="135">
        <v>0</v>
      </c>
      <c r="I179" s="136">
        <f t="shared" ref="I179:I189" si="5">(+H179-E179)/E179</f>
        <v>-1</v>
      </c>
    </row>
    <row r="180" spans="1:9" x14ac:dyDescent="0.2">
      <c r="A180" s="124" t="s">
        <v>320</v>
      </c>
      <c r="B180" s="125" t="s">
        <v>190</v>
      </c>
      <c r="C180" s="126">
        <v>80</v>
      </c>
      <c r="D180" s="126">
        <v>100</v>
      </c>
      <c r="E180" s="126">
        <v>99</v>
      </c>
      <c r="F180" s="127">
        <v>0</v>
      </c>
      <c r="G180" s="128">
        <v>0</v>
      </c>
      <c r="H180" s="129">
        <v>0</v>
      </c>
      <c r="I180" s="94">
        <f t="shared" si="5"/>
        <v>-1</v>
      </c>
    </row>
    <row r="181" spans="1:9" x14ac:dyDescent="0.2">
      <c r="A181" s="124"/>
      <c r="B181" s="125" t="s">
        <v>194</v>
      </c>
      <c r="C181" s="126">
        <v>64</v>
      </c>
      <c r="D181" s="126">
        <v>64</v>
      </c>
      <c r="E181" s="126">
        <v>78</v>
      </c>
      <c r="F181" s="127">
        <v>0</v>
      </c>
      <c r="G181" s="128">
        <v>0</v>
      </c>
      <c r="H181" s="129">
        <v>0</v>
      </c>
      <c r="I181" s="94">
        <f t="shared" si="5"/>
        <v>-1</v>
      </c>
    </row>
    <row r="182" spans="1:9" x14ac:dyDescent="0.2">
      <c r="A182" s="124"/>
      <c r="B182" s="125" t="s">
        <v>199</v>
      </c>
      <c r="C182" s="126">
        <v>100</v>
      </c>
      <c r="D182" s="126">
        <v>6000</v>
      </c>
      <c r="E182" s="126">
        <v>136</v>
      </c>
      <c r="F182" s="127">
        <v>0</v>
      </c>
      <c r="G182" s="128">
        <v>0</v>
      </c>
      <c r="H182" s="129">
        <v>0</v>
      </c>
      <c r="I182" s="94">
        <f t="shared" si="5"/>
        <v>-1</v>
      </c>
    </row>
    <row r="183" spans="1:9" x14ac:dyDescent="0.2">
      <c r="A183" s="124"/>
      <c r="B183" s="125" t="s">
        <v>298</v>
      </c>
      <c r="C183" s="126">
        <v>0</v>
      </c>
      <c r="D183" s="126">
        <v>4600</v>
      </c>
      <c r="E183" s="126">
        <v>105</v>
      </c>
      <c r="F183" s="127">
        <v>0</v>
      </c>
      <c r="G183" s="128">
        <v>0</v>
      </c>
      <c r="H183" s="129">
        <v>0</v>
      </c>
      <c r="I183" s="94">
        <f t="shared" si="5"/>
        <v>-1</v>
      </c>
    </row>
    <row r="184" spans="1:9" x14ac:dyDescent="0.2">
      <c r="A184" s="124"/>
      <c r="B184" s="125" t="s">
        <v>206</v>
      </c>
      <c r="C184" s="126">
        <v>448</v>
      </c>
      <c r="D184" s="126">
        <v>448</v>
      </c>
      <c r="E184" s="126">
        <v>723</v>
      </c>
      <c r="F184" s="127">
        <v>144</v>
      </c>
      <c r="G184" s="128">
        <v>144</v>
      </c>
      <c r="H184" s="129">
        <v>232</v>
      </c>
      <c r="I184" s="94">
        <f t="shared" si="5"/>
        <v>-0.67911479944674968</v>
      </c>
    </row>
    <row r="185" spans="1:9" x14ac:dyDescent="0.2">
      <c r="A185" s="124"/>
      <c r="B185" s="125" t="s">
        <v>208</v>
      </c>
      <c r="C185" s="126">
        <v>3514</v>
      </c>
      <c r="D185" s="126">
        <v>3991</v>
      </c>
      <c r="E185" s="126">
        <v>6030</v>
      </c>
      <c r="F185" s="127">
        <v>1853</v>
      </c>
      <c r="G185" s="128">
        <v>2086</v>
      </c>
      <c r="H185" s="129">
        <v>2788</v>
      </c>
      <c r="I185" s="94">
        <f t="shared" si="5"/>
        <v>-0.53764510779436148</v>
      </c>
    </row>
    <row r="186" spans="1:9" x14ac:dyDescent="0.2">
      <c r="A186" s="124"/>
      <c r="B186" s="125" t="s">
        <v>321</v>
      </c>
      <c r="C186" s="126">
        <v>0</v>
      </c>
      <c r="D186" s="126">
        <v>295</v>
      </c>
      <c r="E186" s="126">
        <v>6637</v>
      </c>
      <c r="F186" s="127">
        <v>16</v>
      </c>
      <c r="G186" s="128">
        <v>304</v>
      </c>
      <c r="H186" s="129">
        <v>6499</v>
      </c>
      <c r="I186" s="94">
        <f t="shared" si="5"/>
        <v>-2.0792526744010848E-2</v>
      </c>
    </row>
    <row r="187" spans="1:9" x14ac:dyDescent="0.2">
      <c r="A187" s="124"/>
      <c r="B187" s="125" t="s">
        <v>211</v>
      </c>
      <c r="C187" s="126">
        <v>308</v>
      </c>
      <c r="D187" s="126">
        <v>308</v>
      </c>
      <c r="E187" s="126">
        <v>550</v>
      </c>
      <c r="F187" s="127">
        <v>0</v>
      </c>
      <c r="G187" s="128">
        <v>0</v>
      </c>
      <c r="H187" s="129">
        <v>0</v>
      </c>
      <c r="I187" s="94">
        <f t="shared" si="5"/>
        <v>-1</v>
      </c>
    </row>
    <row r="188" spans="1:9" x14ac:dyDescent="0.2">
      <c r="A188" s="124"/>
      <c r="B188" s="125" t="s">
        <v>212</v>
      </c>
      <c r="C188" s="126">
        <v>174</v>
      </c>
      <c r="D188" s="126">
        <v>174</v>
      </c>
      <c r="E188" s="126">
        <v>281</v>
      </c>
      <c r="F188" s="127">
        <v>140</v>
      </c>
      <c r="G188" s="128">
        <v>140</v>
      </c>
      <c r="H188" s="129">
        <v>226</v>
      </c>
      <c r="I188" s="94">
        <f t="shared" si="5"/>
        <v>-0.19572953736654805</v>
      </c>
    </row>
    <row r="189" spans="1:9" x14ac:dyDescent="0.2">
      <c r="A189" s="124"/>
      <c r="B189" s="125" t="s">
        <v>218</v>
      </c>
      <c r="C189" s="126">
        <v>5126</v>
      </c>
      <c r="D189" s="126">
        <v>286571</v>
      </c>
      <c r="E189" s="126">
        <v>5347</v>
      </c>
      <c r="F189" s="127">
        <v>2192</v>
      </c>
      <c r="G189" s="128">
        <v>119805</v>
      </c>
      <c r="H189" s="129">
        <v>2282</v>
      </c>
      <c r="I189" s="94">
        <f t="shared" si="5"/>
        <v>-0.57321862726762673</v>
      </c>
    </row>
    <row r="190" spans="1:9" x14ac:dyDescent="0.2">
      <c r="A190" s="124"/>
      <c r="B190" s="125" t="s">
        <v>219</v>
      </c>
      <c r="C190" s="126">
        <v>0</v>
      </c>
      <c r="D190" s="126">
        <v>0</v>
      </c>
      <c r="E190" s="126">
        <v>0</v>
      </c>
      <c r="F190" s="127">
        <v>0</v>
      </c>
      <c r="G190" s="128">
        <v>4</v>
      </c>
      <c r="H190" s="129">
        <v>14</v>
      </c>
      <c r="I190" s="94" t="s">
        <v>192</v>
      </c>
    </row>
    <row r="191" spans="1:9" x14ac:dyDescent="0.2">
      <c r="A191" s="124"/>
      <c r="B191" s="125" t="s">
        <v>337</v>
      </c>
      <c r="C191" s="126">
        <v>0</v>
      </c>
      <c r="D191" s="126">
        <v>0</v>
      </c>
      <c r="E191" s="126">
        <v>0</v>
      </c>
      <c r="F191" s="127">
        <v>0</v>
      </c>
      <c r="G191" s="128">
        <v>3</v>
      </c>
      <c r="H191" s="129">
        <v>19</v>
      </c>
      <c r="I191" s="94" t="s">
        <v>192</v>
      </c>
    </row>
    <row r="192" spans="1:9" x14ac:dyDescent="0.2">
      <c r="A192" s="124"/>
      <c r="B192" s="125" t="s">
        <v>224</v>
      </c>
      <c r="C192" s="126">
        <v>20835</v>
      </c>
      <c r="D192" s="126">
        <v>1359293</v>
      </c>
      <c r="E192" s="126">
        <v>24991</v>
      </c>
      <c r="F192" s="127">
        <v>18406</v>
      </c>
      <c r="G192" s="128">
        <v>1198899</v>
      </c>
      <c r="H192" s="129">
        <v>22314</v>
      </c>
      <c r="I192" s="94">
        <f>(+H192-E192)/E192</f>
        <v>-0.10711856268256573</v>
      </c>
    </row>
    <row r="193" spans="1:9" x14ac:dyDescent="0.2">
      <c r="A193" s="124"/>
      <c r="B193" s="125" t="s">
        <v>303</v>
      </c>
      <c r="C193" s="126">
        <v>0</v>
      </c>
      <c r="D193" s="126">
        <v>48646</v>
      </c>
      <c r="E193" s="126">
        <v>771</v>
      </c>
      <c r="F193" s="127">
        <v>0</v>
      </c>
      <c r="G193" s="128">
        <v>26246</v>
      </c>
      <c r="H193" s="129">
        <v>387</v>
      </c>
      <c r="I193" s="94">
        <f>(+H193-E193)/E193</f>
        <v>-0.49805447470817121</v>
      </c>
    </row>
    <row r="194" spans="1:9" x14ac:dyDescent="0.2">
      <c r="A194" s="130"/>
      <c r="B194" s="131" t="s">
        <v>234</v>
      </c>
      <c r="C194" s="132">
        <v>0</v>
      </c>
      <c r="D194" s="132">
        <v>10</v>
      </c>
      <c r="E194" s="132">
        <v>10</v>
      </c>
      <c r="F194" s="133">
        <v>5</v>
      </c>
      <c r="G194" s="134">
        <v>5</v>
      </c>
      <c r="H194" s="135">
        <v>5</v>
      </c>
      <c r="I194" s="136">
        <f>(+H194-E194)/E194</f>
        <v>-0.5</v>
      </c>
    </row>
    <row r="195" spans="1:9" x14ac:dyDescent="0.2">
      <c r="A195" s="27"/>
      <c r="B195" s="137" t="s">
        <v>322</v>
      </c>
      <c r="C195" s="138">
        <f t="shared" ref="C195:H195" si="6">SUM(C15:C194)</f>
        <v>254944</v>
      </c>
      <c r="D195" s="138">
        <f t="shared" si="6"/>
        <v>15126742</v>
      </c>
      <c r="E195" s="139">
        <f t="shared" si="6"/>
        <v>361886</v>
      </c>
      <c r="F195" s="140">
        <f t="shared" si="6"/>
        <v>296531</v>
      </c>
      <c r="G195" s="141">
        <f t="shared" si="6"/>
        <v>17040929</v>
      </c>
      <c r="H195" s="142">
        <f t="shared" si="6"/>
        <v>409100</v>
      </c>
      <c r="I195" s="143">
        <f>(+H195-E195)/E195</f>
        <v>0.13046650050015751</v>
      </c>
    </row>
    <row r="196" spans="1:9" x14ac:dyDescent="0.2">
      <c r="G196" s="150" t="s">
        <v>236</v>
      </c>
      <c r="H196" s="150"/>
      <c r="I196" s="144">
        <f>+(F195-C195)/C195</f>
        <v>0.16312209740178235</v>
      </c>
    </row>
  </sheetData>
  <mergeCells count="1">
    <mergeCell ref="G196:H196"/>
  </mergeCells>
  <pageMargins left="0.94513888888888897" right="0.27569444444444402" top="0.39374999999999999" bottom="0.43333333333333302" header="0.51180555555555496" footer="0"/>
  <pageSetup paperSize="9" scale="94" firstPageNumber="0" orientation="portrait" horizontalDpi="300" verticalDpi="300"/>
  <headerFooter>
    <oddFooter>&amp;CForm.1100 - 31/03/08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40</vt:i4>
      </vt:variant>
    </vt:vector>
  </HeadingPairs>
  <TitlesOfParts>
    <vt:vector size="46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buques!_FilterDatabase</vt:lpstr>
      <vt:lpstr>'esp x destino'!_FilterDatabase</vt:lpstr>
      <vt:lpstr>'especie y destino'!_FilterDatabase</vt:lpstr>
      <vt:lpstr>'peras y manz'!_FilterDatabase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buques!Print_Titles_0</vt:lpstr>
      <vt:lpstr>'esp x destino'!Print_Titles_0</vt:lpstr>
      <vt:lpstr>'especie y destino'!Print_Titles_0</vt:lpstr>
      <vt:lpstr>exportadores!Print_Titles_0</vt:lpstr>
      <vt:lpstr>'peras y manz'!Print_Titles_0</vt:lpstr>
      <vt:lpstr>buques!Print_Titles_0_0</vt:lpstr>
      <vt:lpstr>'esp x destino'!Print_Titles_0_0</vt:lpstr>
      <vt:lpstr>'especie y destino'!Print_Titles_0_0</vt:lpstr>
      <vt:lpstr>exportadores!Print_Titles_0_0</vt:lpstr>
      <vt:lpstr>'peras y manz'!Print_Titles_0_0</vt:lpstr>
      <vt:lpstr>buques!Print_Titles_0_0_0</vt:lpstr>
      <vt:lpstr>'esp x destino'!Print_Titles_0_0_0</vt:lpstr>
      <vt:lpstr>'especie y destino'!Print_Titles_0_0_0</vt:lpstr>
      <vt:lpstr>exportadores!Print_Titles_0_0_0</vt:lpstr>
      <vt:lpstr>'peras y manz'!Print_Titles_0_0_0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  <vt:lpstr>buques!x</vt:lpstr>
      <vt:lpstr>'esp x destino'!x</vt:lpstr>
      <vt:lpstr>'especie y destino'!x</vt:lpstr>
      <vt:lpstr>exportadores!x</vt:lpstr>
      <vt:lpstr>'peras y manz'!x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carlos daniel sancho</cp:lastModifiedBy>
  <cp:revision>14</cp:revision>
  <cp:lastPrinted>2018-12-04T01:46:24Z</cp:lastPrinted>
  <dcterms:created xsi:type="dcterms:W3CDTF">2015-04-15T02:22:17Z</dcterms:created>
  <dcterms:modified xsi:type="dcterms:W3CDTF">2019-01-08T01:14:19Z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