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DanielSancho\OneDrive - PATAGONIA NORTE\TPN\DptoSISTEMAS\T2019\Estad2019\SAE+BHI\"/>
    </mc:Choice>
  </mc:AlternateContent>
  <xr:revisionPtr revIDLastSave="772" documentId="8_{C6760B4C-E782-43EF-92C8-2C6C58A5B90A}" xr6:coauthVersionLast="43" xr6:coauthVersionMax="43" xr10:uidLastSave="{7A6AAA4A-0CBB-4FB1-A04E-D1F929839C2E}"/>
  <bookViews>
    <workbookView xWindow="-120" yWindow="-120" windowWidth="29040" windowHeight="1644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buques!$A$12:$G$88</definedName>
    <definedName name="_xlnm._FilterDatabase" localSheetId="5" hidden="1">'esp x destino'!$A$15:$I$148</definedName>
    <definedName name="_xlnm._FilterDatabase" localSheetId="4" hidden="1">'especie y destino'!$A$15:$H$52</definedName>
    <definedName name="_xlnm._FilterDatabase" localSheetId="3" hidden="1">'peras y manz'!$A$12:$E$46</definedName>
    <definedName name="_xlnm.Print_Area" localSheetId="1">buques!$A$1:$G$88</definedName>
    <definedName name="_xlnm.Print_Area" localSheetId="5">'esp x destino'!$A$1:$I$148</definedName>
    <definedName name="_xlnm.Print_Area" localSheetId="4">'especie y destino'!$A$1:$H$109</definedName>
    <definedName name="_xlnm.Print_Area" localSheetId="3">'peras y manz'!$A$1:$F$47</definedName>
    <definedName name="_xlnm.Print_Area" localSheetId="0">Principal!$A$1:$G$60</definedName>
    <definedName name="Excel_BuiltIn__FilterDatabase" localSheetId="1">buques!$A$12:$G$88</definedName>
    <definedName name="Excel_BuiltIn__FilterDatabase" localSheetId="2">exportadores!$A$12:$D$69</definedName>
    <definedName name="Excel_BuiltIn__FilterDatabase_2">buques!$A$12:$G$88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destino'!$A$15:$I$148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destino'!$54:$55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5" i="6" l="1"/>
  <c r="I144" i="6"/>
  <c r="I143" i="6"/>
  <c r="I141" i="6"/>
  <c r="I140" i="6"/>
  <c r="I139" i="6"/>
  <c r="I136" i="6"/>
  <c r="I135" i="6"/>
  <c r="I134" i="6"/>
  <c r="I133" i="6"/>
  <c r="I130" i="6"/>
  <c r="I129" i="6"/>
  <c r="I128" i="6"/>
  <c r="I127" i="6"/>
  <c r="I126" i="6"/>
  <c r="I125" i="6"/>
  <c r="I123" i="6"/>
  <c r="I122" i="6"/>
  <c r="I121" i="6"/>
  <c r="I120" i="6"/>
  <c r="I119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1" i="6"/>
  <c r="I100" i="6"/>
  <c r="I99" i="6"/>
  <c r="I97" i="6"/>
  <c r="I96" i="6"/>
  <c r="I95" i="6"/>
  <c r="I94" i="6"/>
  <c r="I93" i="6"/>
  <c r="I92" i="6"/>
  <c r="I91" i="6"/>
  <c r="I90" i="6"/>
  <c r="I88" i="6"/>
  <c r="I87" i="6"/>
  <c r="I85" i="6"/>
  <c r="I84" i="6"/>
  <c r="I82" i="6"/>
  <c r="I81" i="6"/>
  <c r="I79" i="6"/>
  <c r="I78" i="6"/>
  <c r="I77" i="6"/>
  <c r="I76" i="6"/>
  <c r="I75" i="6"/>
  <c r="I74" i="6"/>
  <c r="I73" i="6"/>
  <c r="I71" i="6"/>
  <c r="I70" i="6"/>
  <c r="I69" i="6"/>
  <c r="I68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7" i="6"/>
  <c r="I46" i="6"/>
  <c r="I45" i="6"/>
  <c r="I44" i="6"/>
  <c r="I43" i="6"/>
  <c r="I42" i="6"/>
  <c r="I41" i="6"/>
  <c r="I40" i="6"/>
  <c r="I39" i="6"/>
  <c r="I38" i="6"/>
  <c r="I37" i="6"/>
  <c r="I36" i="6"/>
  <c r="I32" i="6"/>
  <c r="I31" i="6"/>
  <c r="I28" i="6"/>
  <c r="H106" i="5"/>
  <c r="H105" i="5"/>
  <c r="H104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7" i="5"/>
  <c r="H66" i="5"/>
  <c r="H65" i="5"/>
  <c r="H64" i="5"/>
  <c r="H48" i="5" l="1"/>
  <c r="H46" i="5"/>
  <c r="H45" i="5"/>
  <c r="H43" i="5"/>
  <c r="H42" i="5"/>
  <c r="H41" i="5"/>
  <c r="H40" i="5"/>
  <c r="H39" i="5"/>
  <c r="H38" i="5"/>
  <c r="H36" i="5"/>
  <c r="H35" i="5"/>
  <c r="H34" i="5"/>
  <c r="H33" i="5"/>
  <c r="H31" i="5"/>
  <c r="H30" i="5"/>
  <c r="H29" i="5"/>
  <c r="H28" i="5"/>
  <c r="H27" i="5"/>
  <c r="H26" i="5"/>
  <c r="H24" i="5"/>
  <c r="H22" i="5"/>
  <c r="F88" i="2"/>
  <c r="E88" i="2"/>
  <c r="D88" i="2"/>
  <c r="H49" i="5" l="1"/>
  <c r="I26" i="6" l="1"/>
  <c r="H19" i="5"/>
  <c r="I21" i="6" l="1"/>
  <c r="I17" i="6"/>
  <c r="H57" i="5"/>
  <c r="H18" i="5"/>
  <c r="H17" i="5"/>
  <c r="I19" i="6" l="1"/>
  <c r="I18" i="6"/>
  <c r="C147" i="6"/>
  <c r="D147" i="6"/>
  <c r="E147" i="6"/>
  <c r="F147" i="6"/>
  <c r="G147" i="6"/>
  <c r="H147" i="6"/>
  <c r="H107" i="5"/>
  <c r="H61" i="5"/>
  <c r="H59" i="5"/>
  <c r="B70" i="3"/>
  <c r="C70" i="3"/>
  <c r="D70" i="3"/>
  <c r="E68" i="3" s="1"/>
  <c r="D47" i="4"/>
  <c r="C47" i="4"/>
  <c r="B47" i="4"/>
  <c r="E46" i="4" l="1"/>
  <c r="E44" i="4"/>
  <c r="E13" i="4"/>
  <c r="E33" i="4"/>
  <c r="E38" i="4"/>
  <c r="E45" i="4"/>
  <c r="E40" i="4"/>
  <c r="E22" i="4"/>
  <c r="E39" i="4"/>
  <c r="E14" i="4"/>
  <c r="E23" i="4"/>
  <c r="E37" i="4"/>
  <c r="E41" i="4"/>
  <c r="E36" i="4"/>
  <c r="E20" i="4"/>
  <c r="E16" i="4"/>
  <c r="E29" i="4"/>
  <c r="E42" i="4"/>
  <c r="E30" i="4"/>
  <c r="E34" i="4"/>
  <c r="E26" i="4"/>
  <c r="E27" i="4"/>
  <c r="E32" i="4"/>
  <c r="E15" i="4"/>
  <c r="E35" i="4"/>
  <c r="E19" i="4"/>
  <c r="E43" i="4"/>
  <c r="E28" i="4"/>
  <c r="E30" i="3"/>
  <c r="E61" i="3"/>
  <c r="E15" i="3"/>
  <c r="E46" i="3"/>
  <c r="E49" i="3"/>
  <c r="E22" i="3"/>
  <c r="E48" i="3"/>
  <c r="E56" i="3"/>
  <c r="E40" i="3"/>
  <c r="E23" i="3"/>
  <c r="E47" i="3"/>
  <c r="E65" i="3"/>
  <c r="E44" i="3"/>
  <c r="E20" i="3"/>
  <c r="E62" i="3"/>
  <c r="E69" i="3"/>
  <c r="E25" i="3"/>
  <c r="E53" i="3"/>
  <c r="E36" i="3"/>
  <c r="E63" i="3"/>
  <c r="E51" i="3"/>
  <c r="E26" i="3"/>
  <c r="E16" i="3"/>
  <c r="E64" i="3"/>
  <c r="E24" i="3"/>
  <c r="E59" i="3"/>
  <c r="E55" i="3"/>
  <c r="E45" i="3"/>
  <c r="E41" i="3"/>
  <c r="E28" i="3"/>
  <c r="E52" i="3"/>
  <c r="E31" i="3"/>
  <c r="E60" i="3"/>
  <c r="E33" i="3"/>
  <c r="E27" i="3"/>
  <c r="E37" i="3"/>
  <c r="E32" i="3"/>
  <c r="E21" i="3"/>
  <c r="E66" i="3"/>
  <c r="E19" i="3"/>
  <c r="E13" i="3"/>
  <c r="E17" i="3"/>
  <c r="E58" i="3"/>
  <c r="E43" i="3"/>
  <c r="E57" i="3"/>
  <c r="E39" i="3"/>
  <c r="E38" i="3"/>
  <c r="E29" i="3"/>
  <c r="E54" i="3"/>
  <c r="E35" i="3"/>
  <c r="E67" i="3"/>
  <c r="E42" i="3"/>
  <c r="E21" i="4"/>
  <c r="E25" i="4"/>
  <c r="E17" i="4"/>
  <c r="E24" i="4"/>
  <c r="E18" i="4"/>
  <c r="I146" i="6" l="1"/>
  <c r="I20" i="6"/>
  <c r="I16" i="6"/>
  <c r="H56" i="5"/>
  <c r="G108" i="5"/>
  <c r="F108" i="5"/>
  <c r="E108" i="5"/>
  <c r="D108" i="5"/>
  <c r="C108" i="5"/>
  <c r="B108" i="5"/>
  <c r="H108" i="5" l="1"/>
  <c r="E31" i="4" l="1"/>
  <c r="E47" i="4" s="1"/>
  <c r="H58" i="5"/>
  <c r="G51" i="5"/>
  <c r="F51" i="5"/>
  <c r="E51" i="5"/>
  <c r="D51" i="5"/>
  <c r="C51" i="5"/>
  <c r="B51" i="5"/>
  <c r="F12" i="6"/>
  <c r="E12" i="5"/>
  <c r="E10" i="4"/>
  <c r="E10" i="3"/>
  <c r="F10" i="2"/>
  <c r="E34" i="3" l="1"/>
  <c r="E14" i="3"/>
  <c r="H51" i="5"/>
  <c r="E18" i="3"/>
  <c r="I147" i="6"/>
  <c r="I148" i="6"/>
  <c r="H109" i="5"/>
  <c r="H52" i="5"/>
  <c r="E50" i="3"/>
  <c r="E70" i="3" l="1"/>
</calcChain>
</file>

<file path=xl/sharedStrings.xml><?xml version="1.0" encoding="utf-8"?>
<sst xmlns="http://schemas.openxmlformats.org/spreadsheetml/2006/main" count="706" uniqueCount="289">
  <si>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</si>
  <si>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</si>
  <si>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</si>
  <si>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</si>
  <si>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</si>
  <si>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</si>
  <si>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</si>
  <si>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</si>
  <si>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</si>
  <si>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</si>
  <si>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</si>
  <si>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</si>
  <si>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% Distr.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</si>
  <si>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</si>
  <si>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</si>
  <si>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</si>
  <si>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</si>
  <si>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</si>
  <si>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</si>
  <si>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</si>
  <si>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</si>
  <si>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BRASIL</t>
  </si>
  <si>
    <t>FRANCIA</t>
  </si>
  <si>
    <t>HOLANDA</t>
  </si>
  <si>
    <t>ITALIA</t>
  </si>
  <si>
    <t>RUSIA</t>
  </si>
  <si>
    <t>ECUADOR</t>
  </si>
  <si>
    <t>INDIA</t>
  </si>
  <si>
    <t>ARGENTINA</t>
  </si>
  <si>
    <t>CHILE</t>
  </si>
  <si>
    <t>Buques</t>
  </si>
  <si>
    <t>Exportadores</t>
  </si>
  <si>
    <t>INGLATERRA</t>
  </si>
  <si>
    <t>PERU</t>
  </si>
  <si>
    <t>MEXICO</t>
  </si>
  <si>
    <t>TEMPORADA 2018</t>
  </si>
  <si>
    <t>Temporada 2018</t>
  </si>
  <si>
    <t xml:space="preserve">GRECIA              </t>
  </si>
  <si>
    <t>TAILANDIA</t>
  </si>
  <si>
    <t>TEMPORADA 2019</t>
  </si>
  <si>
    <t>Buques - Temporada 2019</t>
  </si>
  <si>
    <t>Exportadores - Temporada 2019</t>
  </si>
  <si>
    <t>Exportadores - Temporada 2019 (Manzana y Pera)</t>
  </si>
  <si>
    <t>Comparativos Temporada 2018 Vs. 2019 Especies y Destinos</t>
  </si>
  <si>
    <t>Temporada 2019</t>
  </si>
  <si>
    <t>Comparativos Temporada 2018 Vs. 2019 Especies por Destinos</t>
  </si>
  <si>
    <t>Comparativo 2018 vs 2019 Especies y Destinos</t>
  </si>
  <si>
    <t>Comparativo 2018 vs 2019 Especies por Destinos</t>
  </si>
  <si>
    <t>NORDIC STRALSUND V46</t>
  </si>
  <si>
    <t xml:space="preserve">ARGENTINO II110     </t>
  </si>
  <si>
    <t>NORDIC HONG KONG V13</t>
  </si>
  <si>
    <t xml:space="preserve">ARICA EXPRESS V020  </t>
  </si>
  <si>
    <t xml:space="preserve">ALGOL V 842         </t>
  </si>
  <si>
    <t>SAN ANTONIO EXP.V019</t>
  </si>
  <si>
    <t xml:space="preserve">ASTURIANO II V07    </t>
  </si>
  <si>
    <t>B. BCA</t>
  </si>
  <si>
    <t xml:space="preserve">UNIPAR INDUPA SAIC  </t>
  </si>
  <si>
    <t xml:space="preserve">DOW ARGENTINA       </t>
  </si>
  <si>
    <t>ALFALFA Y FORRAJES D</t>
  </si>
  <si>
    <t xml:space="preserve">EDCO GRAINS SA      </t>
  </si>
  <si>
    <t xml:space="preserve">JUGOS S.A.          </t>
  </si>
  <si>
    <t>CIA MOLINERA DEL SUR</t>
  </si>
  <si>
    <t>AGRONEGOC JEWELL SRL</t>
  </si>
  <si>
    <t xml:space="preserve">DAASONS SA          </t>
  </si>
  <si>
    <t xml:space="preserve">EMBOT DEL ATLANTICO </t>
  </si>
  <si>
    <t xml:space="preserve">STANDARD FRUIT S.A. </t>
  </si>
  <si>
    <t xml:space="preserve">JUGOS LUGA SA       </t>
  </si>
  <si>
    <t xml:space="preserve">BUNGE SA            </t>
  </si>
  <si>
    <t xml:space="preserve">ABS.VEGETAL         </t>
  </si>
  <si>
    <t xml:space="preserve">ALFALFA             </t>
  </si>
  <si>
    <t xml:space="preserve">COCA                </t>
  </si>
  <si>
    <t xml:space="preserve">HARINA              </t>
  </si>
  <si>
    <t xml:space="preserve">J.C.MANZ            </t>
  </si>
  <si>
    <t xml:space="preserve">J.C.PERA            </t>
  </si>
  <si>
    <t xml:space="preserve">JUGO FERMEN         </t>
  </si>
  <si>
    <t xml:space="preserve">MANZANA             </t>
  </si>
  <si>
    <t xml:space="preserve">PELLE TRIGO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</si>
  <si>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</si>
  <si>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</si>
  <si>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</si>
  <si>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</si>
  <si>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SAL                 </t>
  </si>
  <si>
    <t xml:space="preserve">SEM GRAN            </t>
  </si>
  <si>
    <t xml:space="preserve">SODA CAUST          </t>
  </si>
  <si>
    <t xml:space="preserve">TRIGO ORGAN         </t>
  </si>
  <si>
    <t>ARABIA</t>
  </si>
  <si>
    <t>CHINA</t>
  </si>
  <si>
    <t>COLOMBIA</t>
  </si>
  <si>
    <t>COSTA RICA</t>
  </si>
  <si>
    <t xml:space="preserve">ALEMANIA            </t>
  </si>
  <si>
    <t>POLIETILENO</t>
  </si>
  <si>
    <t>MANZANA</t>
  </si>
  <si>
    <t>ALFALFA</t>
  </si>
  <si>
    <t xml:space="preserve">FRANCIA             </t>
  </si>
  <si>
    <t xml:space="preserve">HOLANDA             </t>
  </si>
  <si>
    <t>TRIGO ORGAN</t>
  </si>
  <si>
    <t xml:space="preserve">ITALIA              </t>
  </si>
  <si>
    <t xml:space="preserve">RUSIA               </t>
  </si>
  <si>
    <t>JUGO FERMEN</t>
  </si>
  <si>
    <t>PESCADO</t>
  </si>
  <si>
    <t xml:space="preserve">AS FILIPPA 905 HS   </t>
  </si>
  <si>
    <t xml:space="preserve">AS FILIPPA 905 MSK  </t>
  </si>
  <si>
    <t xml:space="preserve">WILD COSMOS         </t>
  </si>
  <si>
    <t xml:space="preserve">ARSOS 906 HS        </t>
  </si>
  <si>
    <t xml:space="preserve">ARSOS 906 MSK       </t>
  </si>
  <si>
    <t xml:space="preserve">ICE RANGER          </t>
  </si>
  <si>
    <t xml:space="preserve">AS FILIPPA 907 HS   </t>
  </si>
  <si>
    <t xml:space="preserve">AS FILIPPA 907 MSK  </t>
  </si>
  <si>
    <t xml:space="preserve">ICE ROSE            </t>
  </si>
  <si>
    <t xml:space="preserve">ARSOS 908 HS        </t>
  </si>
  <si>
    <t xml:space="preserve">ARSOS 908 MSK       </t>
  </si>
  <si>
    <t>P. SAE</t>
  </si>
  <si>
    <t xml:space="preserve">NORDIC MACAU V20    </t>
  </si>
  <si>
    <t>ANTOFAGASTA EXP. V19</t>
  </si>
  <si>
    <t xml:space="preserve">ARGENTINO II V111   </t>
  </si>
  <si>
    <t>NORDIC  BEIJING V904</t>
  </si>
  <si>
    <t xml:space="preserve">AUSTRADE S.R.L.     </t>
  </si>
  <si>
    <t xml:space="preserve">BATTAGLIO ARG. SA   </t>
  </si>
  <si>
    <t xml:space="preserve">BOSCHI HNOS S.A.    </t>
  </si>
  <si>
    <t xml:space="preserve">CLASICA S.R.L.      </t>
  </si>
  <si>
    <t xml:space="preserve">ECOFRUT SA          </t>
  </si>
  <si>
    <t xml:space="preserve">EMELKA S.A.         </t>
  </si>
  <si>
    <t xml:space="preserve">FLOTOM SRL          </t>
  </si>
  <si>
    <t xml:space="preserve">FRUIT WORLD SA      </t>
  </si>
  <si>
    <t xml:space="preserve">FRUITS &amp; LIFE SA    </t>
  </si>
  <si>
    <t>FRUTAS SENSACION SRL</t>
  </si>
  <si>
    <t>GEST ADU PATAGONICAS</t>
  </si>
  <si>
    <t xml:space="preserve">GOING NATURAL SRL   </t>
  </si>
  <si>
    <t xml:space="preserve">GOLDEN EXPORTSRL    </t>
  </si>
  <si>
    <t>J.PATALANO E HJOS SA</t>
  </si>
  <si>
    <t xml:space="preserve">KLEPPE S.A.         </t>
  </si>
  <si>
    <t xml:space="preserve">LA CONQUISTA SRL    </t>
  </si>
  <si>
    <t xml:space="preserve">LA TERC GENERACION  </t>
  </si>
  <si>
    <t xml:space="preserve">LUIS ALDRIGHETTI    </t>
  </si>
  <si>
    <t xml:space="preserve">MI VIEJO SA         </t>
  </si>
  <si>
    <t xml:space="preserve">MIELE S.A.          </t>
  </si>
  <si>
    <t xml:space="preserve">MOLINO CAÑUELAS     </t>
  </si>
  <si>
    <t xml:space="preserve">MOÑO AZUL S.A.      </t>
  </si>
  <si>
    <t xml:space="preserve">PAI S.A.            </t>
  </si>
  <si>
    <t xml:space="preserve">RAFICO S.A          </t>
  </si>
  <si>
    <t xml:space="preserve">TEOREMA SRL         </t>
  </si>
  <si>
    <t xml:space="preserve">TRES ASES S.A.      </t>
  </si>
  <si>
    <t xml:space="preserve">TREVISUR SA         </t>
  </si>
  <si>
    <t xml:space="preserve">WHITE GULF SA       </t>
  </si>
  <si>
    <t xml:space="preserve">DON CLEMENTE SRL    </t>
  </si>
  <si>
    <t xml:space="preserve">LA DELICIOSA SA     </t>
  </si>
  <si>
    <t>PAT. FRUITS TRADE SA</t>
  </si>
  <si>
    <t>CIRUELA</t>
  </si>
  <si>
    <t xml:space="preserve">JCMORG              </t>
  </si>
  <si>
    <t xml:space="preserve">JUGO PERA O         </t>
  </si>
  <si>
    <t xml:space="preserve">ALBANIA             </t>
  </si>
  <si>
    <t>ANGOLA</t>
  </si>
  <si>
    <t xml:space="preserve">BELGICA             </t>
  </si>
  <si>
    <t xml:space="preserve">CANADA              </t>
  </si>
  <si>
    <t xml:space="preserve">EMIRATOS ARABES     </t>
  </si>
  <si>
    <t xml:space="preserve">ESPAÑA              </t>
  </si>
  <si>
    <t xml:space="preserve">FINLANDIA           </t>
  </si>
  <si>
    <t xml:space="preserve">IRLANDA             </t>
  </si>
  <si>
    <t xml:space="preserve">ISRAEL              </t>
  </si>
  <si>
    <t xml:space="preserve">JAPON               </t>
  </si>
  <si>
    <t xml:space="preserve">LITUANIA            </t>
  </si>
  <si>
    <t xml:space="preserve">MALTA               </t>
  </si>
  <si>
    <t xml:space="preserve">NORUEGA             </t>
  </si>
  <si>
    <t xml:space="preserve">PORTUGAL            </t>
  </si>
  <si>
    <t xml:space="preserve">REP.DOMINICANA      </t>
  </si>
  <si>
    <t xml:space="preserve">SUECIA              </t>
  </si>
  <si>
    <t xml:space="preserve">U.S.A.              </t>
  </si>
  <si>
    <t xml:space="preserve">ARABIA              </t>
  </si>
  <si>
    <t xml:space="preserve">ARGENTINA           </t>
  </si>
  <si>
    <t xml:space="preserve">BRASIL              </t>
  </si>
  <si>
    <t xml:space="preserve">CHILE               </t>
  </si>
  <si>
    <t xml:space="preserve">CHINA               </t>
  </si>
  <si>
    <t xml:space="preserve">COLOMBIA            </t>
  </si>
  <si>
    <t xml:space="preserve">COSTA RICA          </t>
  </si>
  <si>
    <t xml:space="preserve">ECUADOR             </t>
  </si>
  <si>
    <t>EMIRATOS ARABES</t>
  </si>
  <si>
    <t xml:space="preserve">CIRUELA             </t>
  </si>
  <si>
    <t xml:space="preserve">INDIA               </t>
  </si>
  <si>
    <t xml:space="preserve">INGLATERRA          </t>
  </si>
  <si>
    <t>JAPON</t>
  </si>
  <si>
    <t>JCMORG</t>
  </si>
  <si>
    <t xml:space="preserve">KUWAIT              </t>
  </si>
  <si>
    <t xml:space="preserve">PERU                </t>
  </si>
  <si>
    <t>REP. DOMINICANA</t>
  </si>
  <si>
    <t>SUECIA</t>
  </si>
  <si>
    <t>JUGO PERA O</t>
  </si>
  <si>
    <t>ACEITE</t>
  </si>
  <si>
    <t xml:space="preserve">ARVEJA              </t>
  </si>
  <si>
    <t>CEBA</t>
  </si>
  <si>
    <t>MAQUINARIA</t>
  </si>
  <si>
    <t>DINAMARCA</t>
  </si>
  <si>
    <t>KUWAIT</t>
  </si>
  <si>
    <t>LIBIA</t>
  </si>
  <si>
    <t>MARRUECOS</t>
  </si>
  <si>
    <t>OMAN</t>
  </si>
  <si>
    <t>POLONIA</t>
  </si>
  <si>
    <t>QATAR</t>
  </si>
  <si>
    <t>TURQUIA</t>
  </si>
  <si>
    <t>PERA</t>
  </si>
  <si>
    <t>ARVEJA</t>
  </si>
  <si>
    <t xml:space="preserve">AS FILIPPA 909 HS   </t>
  </si>
  <si>
    <t xml:space="preserve">AS FILIPPA 909 MSK  </t>
  </si>
  <si>
    <t xml:space="preserve">ARSOS 910 HS        </t>
  </si>
  <si>
    <t xml:space="preserve">ARSOS 910 MSK       </t>
  </si>
  <si>
    <t xml:space="preserve">AS FILIPPA 911 HS   </t>
  </si>
  <si>
    <t xml:space="preserve">AS FILIPPA 911 MSK  </t>
  </si>
  <si>
    <t xml:space="preserve">ICE RIVER           </t>
  </si>
  <si>
    <t xml:space="preserve">ARSOS 912 HS        </t>
  </si>
  <si>
    <t xml:space="preserve">ARSOS 912 MSK       </t>
  </si>
  <si>
    <t xml:space="preserve">AS FILIPPA 913 HS   </t>
  </si>
  <si>
    <t xml:space="preserve">AS FILIPPA 913 MSK  </t>
  </si>
  <si>
    <t xml:space="preserve">N STRALSUND V905    </t>
  </si>
  <si>
    <t xml:space="preserve">N HONG  KONG V906   </t>
  </si>
  <si>
    <t xml:space="preserve">PAUL RUSS V 910     </t>
  </si>
  <si>
    <t>SAN ANT EXPRESS V908</t>
  </si>
  <si>
    <t xml:space="preserve">ASTURIANO II  V09   </t>
  </si>
  <si>
    <t xml:space="preserve">MONTEVER SA         </t>
  </si>
  <si>
    <t xml:space="preserve">SECOMEX SRL         </t>
  </si>
  <si>
    <t>ZAPALLO</t>
  </si>
  <si>
    <t xml:space="preserve">BANGLADESH          </t>
  </si>
  <si>
    <t xml:space="preserve">NORDIC MACAU V 909  </t>
  </si>
  <si>
    <t>ANTOFAGASTA EXP V910</t>
  </si>
  <si>
    <t xml:space="preserve">ARSOS 914 HS        </t>
  </si>
  <si>
    <t xml:space="preserve">ARSOS 914 MSK       </t>
  </si>
  <si>
    <t xml:space="preserve">ARGENTINO V113      </t>
  </si>
  <si>
    <t xml:space="preserve">S.VICENTE EXP. V911 </t>
  </si>
  <si>
    <t xml:space="preserve">AS FILIPPA 915 HS   </t>
  </si>
  <si>
    <t xml:space="preserve">AS FILIPPA 915 MSK  </t>
  </si>
  <si>
    <t xml:space="preserve">NORDIC BEIJING V912 </t>
  </si>
  <si>
    <t xml:space="preserve">ARSOS 916 HS        </t>
  </si>
  <si>
    <t xml:space="preserve">ARSOS 916 MSK       </t>
  </si>
  <si>
    <t xml:space="preserve">AS FILIPPA 917 HS   </t>
  </si>
  <si>
    <t xml:space="preserve">AS FILIPPA 917 MSK  </t>
  </si>
  <si>
    <t xml:space="preserve">COINGRA SA          </t>
  </si>
  <si>
    <t xml:space="preserve">HAIDAR Y CIA        </t>
  </si>
  <si>
    <t>JUAN PATALANO E HIJO</t>
  </si>
  <si>
    <t>ORGANICOS ARGENTINOS</t>
  </si>
  <si>
    <t>CERA</t>
  </si>
  <si>
    <t>MIJO</t>
  </si>
  <si>
    <t>AUSTRALIA</t>
  </si>
  <si>
    <t xml:space="preserve">N. STRALSUND V913   </t>
  </si>
  <si>
    <t xml:space="preserve">N. HONG KONG V914   </t>
  </si>
  <si>
    <t xml:space="preserve">ICE GLACIER         </t>
  </si>
  <si>
    <t xml:space="preserve">ARSOS 918 HS        </t>
  </si>
  <si>
    <t xml:space="preserve">ARSOS 918 MSK       </t>
  </si>
  <si>
    <t xml:space="preserve">ARICA EXPRESS V 915 </t>
  </si>
  <si>
    <t xml:space="preserve">AS FILIPPA 919 HS   </t>
  </si>
  <si>
    <t xml:space="preserve">AS FILIPPA 919 MSK  </t>
  </si>
  <si>
    <t>SAN ANTONIO EXP V916</t>
  </si>
  <si>
    <t xml:space="preserve">ARSOS 920 HS        </t>
  </si>
  <si>
    <t xml:space="preserve">ARSOS 920 MSK       </t>
  </si>
  <si>
    <t xml:space="preserve">AS FILIPPA 921 HS   </t>
  </si>
  <si>
    <t xml:space="preserve">AS FILIPPA 921 MSK  </t>
  </si>
  <si>
    <t xml:space="preserve">ARGENOVA SA         </t>
  </si>
  <si>
    <t xml:space="preserve">BASIL SA            </t>
  </si>
  <si>
    <t>ORION TECHNOLOGIES S</t>
  </si>
  <si>
    <t xml:space="preserve">BANDAS ELAS         </t>
  </si>
  <si>
    <t>CALA CONG</t>
  </si>
  <si>
    <t>LANGOSTINO</t>
  </si>
  <si>
    <t>ARGELIA</t>
  </si>
  <si>
    <t>PUERTO RICO</t>
  </si>
  <si>
    <t>SINGAPUR</t>
  </si>
  <si>
    <t xml:space="preserve">ARGELIA             </t>
  </si>
  <si>
    <t>BANDAS ELAS</t>
  </si>
  <si>
    <t xml:space="preserve">ANTOF. EXP. V918    </t>
  </si>
  <si>
    <t xml:space="preserve">ARSOS 922 HS        </t>
  </si>
  <si>
    <t xml:space="preserve">ARSOS 922 MSK       </t>
  </si>
  <si>
    <t xml:space="preserve">AS FILIPPA 923 HS   </t>
  </si>
  <si>
    <t xml:space="preserve">AS FILIPPA 923 MSK  </t>
  </si>
  <si>
    <t xml:space="preserve">ARSOS V924          </t>
  </si>
  <si>
    <t xml:space="preserve">NORDIC BEIJING V920 </t>
  </si>
  <si>
    <t>NORD. HONG KONG V923</t>
  </si>
  <si>
    <t xml:space="preserve">ALGOL V918          </t>
  </si>
  <si>
    <t xml:space="preserve">AGRONICA SA         </t>
  </si>
  <si>
    <t xml:space="preserve">ALLHUE SA           </t>
  </si>
  <si>
    <t xml:space="preserve">COOPERATIVA CRC     </t>
  </si>
  <si>
    <t>THE O STRADING COMPA</t>
  </si>
  <si>
    <t>MALTA</t>
  </si>
  <si>
    <t>NUEZ</t>
  </si>
  <si>
    <t xml:space="preserve">BAHREIN             </t>
  </si>
  <si>
    <t>EL SALVADOR</t>
  </si>
  <si>
    <t>MALASIA</t>
  </si>
  <si>
    <t>GIRASOL</t>
  </si>
  <si>
    <t>Datos al 31/07/2019</t>
  </si>
  <si>
    <t xml:space="preserve">ALGOL V920          </t>
  </si>
  <si>
    <t>SAN ANTONIO EXP V924</t>
  </si>
  <si>
    <t>NORDEX</t>
  </si>
  <si>
    <t>SPRE</t>
  </si>
  <si>
    <t>TRIGO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</si>
</sst>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1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 style="thin">
        <color indexed="56"/>
      </top>
      <bottom/>
      <diagonal/>
    </border>
    <border>
      <left style="thin">
        <color indexed="56"/>
      </left>
      <right/>
      <top/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56"/>
      </top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1" xfId="0" applyFont="1" applyBorder="1" applyAlignment="1">
      <alignment horizontal="right"/>
    </xf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0" fontId="13" fillId="2" borderId="5" xfId="0" applyFont="1" applyFill="1" applyBorder="1"/>
    <xf numFmtId="0" fontId="13" fillId="2" borderId="6" xfId="0" applyFont="1" applyFill="1" applyBorder="1"/>
    <xf numFmtId="0" fontId="13" fillId="2" borderId="7" xfId="0" applyFont="1" applyFill="1" applyBorder="1"/>
    <xf numFmtId="3" fontId="13" fillId="2" borderId="8" xfId="0" applyNumberFormat="1" applyFont="1" applyFill="1" applyBorder="1"/>
    <xf numFmtId="3" fontId="13" fillId="2" borderId="0" xfId="0" applyNumberFormat="1" applyFont="1" applyFill="1" applyAlignment="1">
      <alignment horizontal="left"/>
    </xf>
    <xf numFmtId="3" fontId="13" fillId="2" borderId="0" xfId="0" applyNumberFormat="1" applyFont="1" applyFill="1" applyAlignment="1">
      <alignment horizontal="right"/>
    </xf>
    <xf numFmtId="3" fontId="13" fillId="2" borderId="9" xfId="0" applyNumberFormat="1" applyFont="1" applyFill="1" applyBorder="1" applyAlignment="1">
      <alignment horizontal="right"/>
    </xf>
    <xf numFmtId="0" fontId="13" fillId="3" borderId="10" xfId="0" applyFont="1" applyFill="1" applyBorder="1"/>
    <xf numFmtId="0" fontId="13" fillId="3" borderId="6" xfId="0" applyFont="1" applyFill="1" applyBorder="1"/>
    <xf numFmtId="3" fontId="13" fillId="3" borderId="11" xfId="0" applyNumberFormat="1" applyFont="1" applyFill="1" applyBorder="1" applyAlignment="1">
      <alignment horizontal="right"/>
    </xf>
    <xf numFmtId="3" fontId="13" fillId="3" borderId="0" xfId="0" applyNumberFormat="1" applyFont="1" applyFill="1" applyAlignment="1">
      <alignment horizontal="right"/>
    </xf>
    <xf numFmtId="167" fontId="13" fillId="3" borderId="12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5" xfId="0" applyFont="1" applyFill="1" applyBorder="1"/>
    <xf numFmtId="0" fontId="12" fillId="2" borderId="16" xfId="0" applyFont="1" applyFill="1" applyBorder="1"/>
    <xf numFmtId="0" fontId="13" fillId="2" borderId="17" xfId="0" applyFont="1" applyFill="1" applyBorder="1"/>
    <xf numFmtId="3" fontId="13" fillId="2" borderId="18" xfId="0" applyNumberFormat="1" applyFont="1" applyFill="1" applyBorder="1" applyAlignment="1">
      <alignment horizontal="left"/>
    </xf>
    <xf numFmtId="3" fontId="13" fillId="2" borderId="19" xfId="0" applyNumberFormat="1" applyFont="1" applyFill="1" applyBorder="1" applyAlignment="1">
      <alignment horizontal="right"/>
    </xf>
    <xf numFmtId="0" fontId="13" fillId="2" borderId="20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9" xfId="0" applyFont="1" applyFill="1" applyBorder="1" applyAlignment="1">
      <alignment horizontal="right"/>
    </xf>
    <xf numFmtId="0" fontId="13" fillId="3" borderId="16" xfId="0" applyFont="1" applyFill="1" applyBorder="1"/>
    <xf numFmtId="0" fontId="13" fillId="3" borderId="17" xfId="0" applyFont="1" applyFill="1" applyBorder="1"/>
    <xf numFmtId="0" fontId="13" fillId="3" borderId="19" xfId="0" applyFont="1" applyFill="1" applyBorder="1" applyAlignment="1">
      <alignment horizontal="right"/>
    </xf>
    <xf numFmtId="0" fontId="13" fillId="3" borderId="20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9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21" xfId="0" applyFont="1" applyBorder="1"/>
    <xf numFmtId="166" fontId="15" fillId="0" borderId="22" xfId="2" applyNumberFormat="1" applyFont="1" applyBorder="1"/>
    <xf numFmtId="0" fontId="15" fillId="0" borderId="23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12" xfId="3" applyNumberFormat="1" applyFont="1" applyFill="1" applyBorder="1"/>
    <xf numFmtId="167" fontId="20" fillId="3" borderId="1" xfId="3" applyNumberFormat="1" applyFont="1" applyFill="1" applyBorder="1"/>
    <xf numFmtId="166" fontId="19" fillId="0" borderId="22" xfId="2" applyNumberFormat="1" applyFont="1" applyBorder="1"/>
    <xf numFmtId="3" fontId="10" fillId="0" borderId="0" xfId="0" applyNumberFormat="1" applyFont="1"/>
    <xf numFmtId="166" fontId="19" fillId="0" borderId="21" xfId="2" applyNumberFormat="1" applyFont="1" applyBorder="1"/>
    <xf numFmtId="166" fontId="19" fillId="0" borderId="27" xfId="2" applyNumberFormat="1" applyFont="1" applyBorder="1"/>
    <xf numFmtId="166" fontId="19" fillId="0" borderId="23" xfId="2" applyNumberFormat="1" applyFont="1" applyBorder="1"/>
    <xf numFmtId="166" fontId="19" fillId="0" borderId="26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5" fillId="0" borderId="30" xfId="2" applyNumberFormat="1" applyFont="1" applyBorder="1" applyAlignment="1">
      <alignment horizontal="left"/>
    </xf>
    <xf numFmtId="166" fontId="19" fillId="0" borderId="30" xfId="2" applyNumberFormat="1" applyFont="1" applyBorder="1" applyAlignment="1">
      <alignment horizontal="left"/>
    </xf>
    <xf numFmtId="166" fontId="19" fillId="0" borderId="23" xfId="2" applyNumberFormat="1" applyFont="1" applyBorder="1" applyAlignment="1">
      <alignment horizontal="left"/>
    </xf>
    <xf numFmtId="166" fontId="19" fillId="0" borderId="26" xfId="2" applyNumberFormat="1" applyFont="1" applyBorder="1" applyAlignment="1">
      <alignment horizontal="left"/>
    </xf>
    <xf numFmtId="166" fontId="19" fillId="0" borderId="29" xfId="2" applyNumberFormat="1" applyFont="1" applyBorder="1" applyAlignment="1">
      <alignment horizontal="left"/>
    </xf>
    <xf numFmtId="166" fontId="19" fillId="0" borderId="31" xfId="2" applyNumberFormat="1" applyFont="1" applyBorder="1" applyAlignment="1">
      <alignment horizontal="left"/>
    </xf>
    <xf numFmtId="3" fontId="15" fillId="4" borderId="0" xfId="0" applyNumberFormat="1" applyFont="1" applyFill="1"/>
    <xf numFmtId="3" fontId="15" fillId="4" borderId="30" xfId="0" applyNumberFormat="1" applyFont="1" applyFill="1" applyBorder="1"/>
    <xf numFmtId="10" fontId="15" fillId="4" borderId="26" xfId="5" applyNumberFormat="1" applyFont="1" applyFill="1" applyBorder="1" applyAlignment="1">
      <alignment horizontal="right"/>
    </xf>
    <xf numFmtId="10" fontId="15" fillId="4" borderId="26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0" fontId="13" fillId="5" borderId="24" xfId="0" applyFont="1" applyFill="1" applyBorder="1" applyAlignment="1">
      <alignment horizontal="center"/>
    </xf>
    <xf numFmtId="0" fontId="13" fillId="5" borderId="25" xfId="0" applyFont="1" applyFill="1" applyBorder="1" applyAlignment="1">
      <alignment horizontal="center"/>
    </xf>
    <xf numFmtId="10" fontId="14" fillId="5" borderId="14" xfId="5" applyNumberFormat="1" applyFont="1" applyFill="1" applyBorder="1"/>
    <xf numFmtId="0" fontId="13" fillId="5" borderId="28" xfId="0" applyFont="1" applyFill="1" applyBorder="1" applyAlignment="1">
      <alignment horizontal="center"/>
    </xf>
    <xf numFmtId="3" fontId="15" fillId="4" borderId="22" xfId="0" applyNumberFormat="1" applyFont="1" applyFill="1" applyBorder="1"/>
    <xf numFmtId="166" fontId="15" fillId="0" borderId="22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166" fontId="19" fillId="0" borderId="27" xfId="2" applyNumberFormat="1" applyFont="1" applyBorder="1" applyAlignment="1">
      <alignment horizontal="left"/>
    </xf>
    <xf numFmtId="10" fontId="13" fillId="0" borderId="14" xfId="5" applyNumberFormat="1" applyFont="1" applyBorder="1"/>
    <xf numFmtId="10" fontId="13" fillId="5" borderId="28" xfId="5" applyNumberFormat="1" applyFont="1" applyFill="1" applyBorder="1" applyAlignment="1">
      <alignment horizontal="right"/>
    </xf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12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12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13" xfId="3" applyNumberFormat="1" applyFont="1" applyFill="1" applyBorder="1" applyAlignment="1">
      <alignment horizontal="left"/>
    </xf>
    <xf numFmtId="3" fontId="15" fillId="4" borderId="23" xfId="0" applyNumberFormat="1" applyFont="1" applyFill="1" applyBorder="1"/>
    <xf numFmtId="3" fontId="15" fillId="4" borderId="29" xfId="0" applyNumberFormat="1" applyFont="1" applyFill="1" applyBorder="1"/>
    <xf numFmtId="3" fontId="12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32" xfId="0" applyFont="1" applyBorder="1" applyAlignment="1">
      <alignment horizontal="right"/>
    </xf>
  </cellXfs>
  <cellStyles count="7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>
    <xdr:from>
      <xdr:col>0</xdr:col>
      <xdr:colOff>419100</xdr:colOff>
      <xdr:row>16</xdr:row>
      <xdr:rowOff>19050</xdr:rowOff>
    </xdr:from>
    <xdr:to>
      <xdr:col>6</xdr:col>
      <xdr:colOff>569599</xdr:colOff>
      <xdr:row>35</xdr:row>
      <xdr:rowOff>36219</xdr:rowOff>
    </xdr:to>
    <xdr:pic>
      <xdr:nvPicPr>
        <xdr:cNvPr id="9" name="6 Imagen">
          <a:extLst>
            <a:ext uri="{FF2B5EF4-FFF2-40B4-BE49-F238E27FC236}">
              <a16:creationId xmlns:a16="http://schemas.microsoft.com/office/drawing/2014/main" id="{C2B1B9EA-5190-4CF1-84E6-FB27D4A9A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9100" y="2743200"/>
          <a:ext cx="4722499" cy="3093744"/>
        </a:xfrm>
        <a:prstGeom prst="rect">
          <a:avLst/>
        </a:prstGeom>
        <a:noFill/>
        <a:ln>
          <a:noFill/>
        </a:ln>
        <a:effectLst>
          <a:outerShdw blurRad="190500" dist="38160" dir="5400000" algn="ctr" rotWithShape="0">
            <a:srgbClr val="000000">
              <a:alpha val="3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C12" sqref="C12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3" t="s">
        <v>283</v>
      </c>
      <c r="D11" s="133"/>
      <c r="E11" s="133"/>
    </row>
    <row r="40" spans="1:7" ht="15.75" x14ac:dyDescent="0.25">
      <c r="A40" s="133" t="s">
        <v>39</v>
      </c>
      <c r="B40" s="133"/>
      <c r="C40" s="133"/>
      <c r="D40" s="133"/>
      <c r="E40" s="133"/>
      <c r="F40" s="133"/>
      <c r="G40" s="133"/>
    </row>
    <row r="41" spans="1:7" x14ac:dyDescent="0.2">
      <c r="A41" s="134" t="s">
        <v>30</v>
      </c>
      <c r="B41" s="134"/>
      <c r="C41" s="134"/>
      <c r="D41" s="134"/>
      <c r="E41" s="134"/>
      <c r="F41" s="134"/>
      <c r="G41" s="134"/>
    </row>
    <row r="42" spans="1:7" x14ac:dyDescent="0.2">
      <c r="A42" s="134" t="s">
        <v>31</v>
      </c>
      <c r="B42" s="134"/>
      <c r="C42" s="134"/>
      <c r="D42" s="134"/>
      <c r="E42" s="134"/>
      <c r="F42" s="134"/>
      <c r="G42" s="134"/>
    </row>
    <row r="43" spans="1:7" x14ac:dyDescent="0.2">
      <c r="A43" s="134" t="s">
        <v>0</v>
      </c>
      <c r="B43" s="134"/>
      <c r="C43" s="134"/>
      <c r="D43" s="134"/>
      <c r="E43" s="134"/>
      <c r="F43" s="134"/>
      <c r="G43" s="134"/>
    </row>
    <row r="44" spans="1:7" x14ac:dyDescent="0.2">
      <c r="A44" s="134" t="s">
        <v>46</v>
      </c>
      <c r="B44" s="134"/>
      <c r="C44" s="134"/>
      <c r="D44" s="134"/>
      <c r="E44" s="134"/>
      <c r="F44" s="134"/>
      <c r="G44" s="134"/>
    </row>
    <row r="45" spans="1:7" x14ac:dyDescent="0.2">
      <c r="A45" s="134" t="s">
        <v>47</v>
      </c>
      <c r="B45" s="134"/>
      <c r="C45" s="134"/>
      <c r="D45" s="134"/>
      <c r="E45" s="134"/>
      <c r="F45" s="134"/>
      <c r="G45" s="134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95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40</v>
      </c>
      <c r="B10" s="4"/>
      <c r="C10" s="4"/>
      <c r="D10" s="4"/>
      <c r="E10" s="4"/>
      <c r="F10" s="5" t="str">
        <f>Principal!C11</f>
        <v>Datos al 31/07/2019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80" t="s">
        <v>48</v>
      </c>
      <c r="C13" s="79">
        <v>43470</v>
      </c>
      <c r="D13" s="80">
        <v>1586</v>
      </c>
      <c r="E13" s="80">
        <v>36667</v>
      </c>
      <c r="F13" s="80">
        <v>2939</v>
      </c>
      <c r="G13" s="81" t="s">
        <v>55</v>
      </c>
      <c r="H13" s="9"/>
    </row>
    <row r="14" spans="1:18" x14ac:dyDescent="0.2">
      <c r="A14" s="10">
        <v>2</v>
      </c>
      <c r="B14" s="78" t="s">
        <v>49</v>
      </c>
      <c r="C14" s="79">
        <v>43473</v>
      </c>
      <c r="D14" s="80">
        <v>63</v>
      </c>
      <c r="E14" s="80">
        <v>42</v>
      </c>
      <c r="F14" s="80">
        <v>1</v>
      </c>
      <c r="G14" s="81" t="s">
        <v>55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78" t="s">
        <v>50</v>
      </c>
      <c r="C15" s="79">
        <v>43479</v>
      </c>
      <c r="D15" s="80">
        <v>4535</v>
      </c>
      <c r="E15" s="80">
        <v>125491</v>
      </c>
      <c r="F15" s="80">
        <v>5880</v>
      </c>
      <c r="G15" s="81" t="s">
        <v>55</v>
      </c>
      <c r="H15" s="11"/>
      <c r="L15" s="12"/>
      <c r="N15" s="13"/>
      <c r="P15" s="14"/>
      <c r="Q15" s="14"/>
      <c r="R15" s="14"/>
    </row>
    <row r="16" spans="1:18" x14ac:dyDescent="0.2">
      <c r="A16" s="5">
        <v>4</v>
      </c>
      <c r="B16" s="78" t="s">
        <v>51</v>
      </c>
      <c r="C16" s="79">
        <v>43483</v>
      </c>
      <c r="D16" s="80">
        <v>2529</v>
      </c>
      <c r="E16" s="80">
        <v>47305</v>
      </c>
      <c r="F16" s="80">
        <v>3127</v>
      </c>
      <c r="G16" s="81" t="s">
        <v>55</v>
      </c>
      <c r="H16" s="11"/>
      <c r="L16" s="12"/>
      <c r="N16" s="13"/>
      <c r="P16" s="14"/>
      <c r="Q16" s="14"/>
      <c r="R16" s="14"/>
    </row>
    <row r="17" spans="1:18" x14ac:dyDescent="0.2">
      <c r="A17" s="10">
        <v>5</v>
      </c>
      <c r="B17" s="78" t="s">
        <v>52</v>
      </c>
      <c r="C17" s="79">
        <v>43486</v>
      </c>
      <c r="D17" s="80">
        <v>400</v>
      </c>
      <c r="E17" s="80">
        <v>400</v>
      </c>
      <c r="F17" s="80">
        <v>510</v>
      </c>
      <c r="G17" s="81" t="s">
        <v>55</v>
      </c>
      <c r="H17" s="11"/>
      <c r="L17" s="12"/>
      <c r="N17" s="13"/>
      <c r="P17" s="14"/>
      <c r="Q17" s="14"/>
      <c r="R17" s="14"/>
    </row>
    <row r="18" spans="1:18" x14ac:dyDescent="0.2">
      <c r="A18" s="10">
        <v>6</v>
      </c>
      <c r="B18" s="78" t="s">
        <v>53</v>
      </c>
      <c r="C18" s="79">
        <v>43489</v>
      </c>
      <c r="D18" s="80">
        <v>2705</v>
      </c>
      <c r="E18" s="80">
        <v>125438</v>
      </c>
      <c r="F18" s="80">
        <v>4723</v>
      </c>
      <c r="G18" s="81" t="s">
        <v>55</v>
      </c>
      <c r="H18" s="11"/>
      <c r="L18" s="12"/>
      <c r="N18" s="13"/>
      <c r="P18" s="14"/>
      <c r="Q18" s="14"/>
      <c r="R18" s="14"/>
    </row>
    <row r="19" spans="1:18" x14ac:dyDescent="0.2">
      <c r="A19" s="5">
        <v>7</v>
      </c>
      <c r="B19" s="78" t="s">
        <v>54</v>
      </c>
      <c r="C19" s="79">
        <v>43493</v>
      </c>
      <c r="D19" s="132">
        <v>0</v>
      </c>
      <c r="E19" s="132">
        <v>6915</v>
      </c>
      <c r="F19" s="132">
        <v>4580</v>
      </c>
      <c r="G19" s="81" t="s">
        <v>55</v>
      </c>
      <c r="H19" s="11"/>
      <c r="L19" s="12"/>
      <c r="N19" s="13"/>
      <c r="P19" s="14"/>
      <c r="Q19" s="14"/>
      <c r="R19" s="14"/>
    </row>
    <row r="20" spans="1:18" x14ac:dyDescent="0.2">
      <c r="A20" s="5">
        <v>8</v>
      </c>
      <c r="B20" s="78" t="s">
        <v>112</v>
      </c>
      <c r="C20" s="79">
        <v>43499</v>
      </c>
      <c r="D20" s="80">
        <v>2015</v>
      </c>
      <c r="E20" s="80">
        <v>61102</v>
      </c>
      <c r="F20" s="80">
        <v>4376</v>
      </c>
      <c r="G20" s="81" t="s">
        <v>55</v>
      </c>
      <c r="H20" s="11"/>
      <c r="L20" s="12"/>
      <c r="N20" s="13"/>
      <c r="P20" s="14"/>
      <c r="Q20" s="14"/>
      <c r="R20" s="14"/>
    </row>
    <row r="21" spans="1:18" x14ac:dyDescent="0.2">
      <c r="A21" s="5">
        <v>9</v>
      </c>
      <c r="B21" s="78" t="s">
        <v>100</v>
      </c>
      <c r="C21" s="79">
        <v>43500</v>
      </c>
      <c r="D21" s="80">
        <v>1422</v>
      </c>
      <c r="E21" s="80">
        <v>116658</v>
      </c>
      <c r="F21" s="80">
        <v>1801</v>
      </c>
      <c r="G21" s="81" t="s">
        <v>111</v>
      </c>
      <c r="H21" s="11"/>
      <c r="L21" s="12"/>
      <c r="N21" s="13"/>
      <c r="P21" s="14"/>
      <c r="Q21" s="14"/>
      <c r="R21" s="14"/>
    </row>
    <row r="22" spans="1:18" x14ac:dyDescent="0.2">
      <c r="A22" s="5">
        <v>9</v>
      </c>
      <c r="B22" s="78" t="s">
        <v>101</v>
      </c>
      <c r="C22" s="79">
        <v>43500</v>
      </c>
      <c r="D22" s="80">
        <v>766</v>
      </c>
      <c r="E22" s="80">
        <v>58921</v>
      </c>
      <c r="F22" s="80">
        <v>980</v>
      </c>
      <c r="G22" s="81" t="s">
        <v>111</v>
      </c>
      <c r="H22" s="11"/>
      <c r="L22" s="12"/>
      <c r="N22" s="13"/>
      <c r="P22" s="14"/>
      <c r="Q22" s="14"/>
      <c r="R22" s="14"/>
    </row>
    <row r="23" spans="1:18" x14ac:dyDescent="0.2">
      <c r="A23" s="5">
        <v>10</v>
      </c>
      <c r="B23" s="78" t="s">
        <v>113</v>
      </c>
      <c r="C23" s="79">
        <v>43503</v>
      </c>
      <c r="D23" s="80">
        <v>1848</v>
      </c>
      <c r="E23" s="80">
        <v>58236</v>
      </c>
      <c r="F23" s="80">
        <v>3562</v>
      </c>
      <c r="G23" s="81" t="s">
        <v>55</v>
      </c>
      <c r="H23" s="11"/>
      <c r="L23" s="12"/>
      <c r="N23" s="13"/>
      <c r="P23" s="14"/>
      <c r="Q23" s="14"/>
      <c r="R23" s="14"/>
    </row>
    <row r="24" spans="1:18" x14ac:dyDescent="0.2">
      <c r="A24" s="5">
        <v>11</v>
      </c>
      <c r="B24" s="78" t="s">
        <v>102</v>
      </c>
      <c r="C24" s="79">
        <v>43504</v>
      </c>
      <c r="D24" s="80">
        <v>4712</v>
      </c>
      <c r="E24" s="80">
        <v>310713</v>
      </c>
      <c r="F24" s="80">
        <v>5768</v>
      </c>
      <c r="G24" s="81" t="s">
        <v>111</v>
      </c>
      <c r="H24" s="11"/>
      <c r="L24" s="12"/>
      <c r="N24" s="13"/>
      <c r="P24" s="14"/>
      <c r="Q24" s="14"/>
      <c r="R24" s="14"/>
    </row>
    <row r="25" spans="1:18" x14ac:dyDescent="0.2">
      <c r="A25" s="5">
        <v>12</v>
      </c>
      <c r="B25" s="78" t="s">
        <v>103</v>
      </c>
      <c r="C25" s="79">
        <v>43507</v>
      </c>
      <c r="D25" s="80">
        <v>1777</v>
      </c>
      <c r="E25" s="80">
        <v>137089</v>
      </c>
      <c r="F25" s="80">
        <v>2200</v>
      </c>
      <c r="G25" s="81" t="s">
        <v>111</v>
      </c>
      <c r="H25" s="11"/>
      <c r="L25" s="12"/>
      <c r="N25" s="13"/>
      <c r="P25" s="14"/>
      <c r="Q25" s="14"/>
      <c r="R25" s="14"/>
    </row>
    <row r="26" spans="1:18" x14ac:dyDescent="0.2">
      <c r="A26" s="5">
        <v>12</v>
      </c>
      <c r="B26" s="78" t="s">
        <v>104</v>
      </c>
      <c r="C26" s="79">
        <v>43507</v>
      </c>
      <c r="D26" s="80">
        <v>1132</v>
      </c>
      <c r="E26" s="80">
        <v>94412</v>
      </c>
      <c r="F26" s="80">
        <v>1454</v>
      </c>
      <c r="G26" s="81" t="s">
        <v>111</v>
      </c>
      <c r="H26" s="11"/>
      <c r="L26" s="12"/>
      <c r="N26" s="13"/>
      <c r="P26" s="14"/>
      <c r="Q26" s="14"/>
      <c r="R26" s="14"/>
    </row>
    <row r="27" spans="1:18" x14ac:dyDescent="0.2">
      <c r="A27" s="5">
        <v>13</v>
      </c>
      <c r="B27" s="78" t="s">
        <v>105</v>
      </c>
      <c r="C27" s="79">
        <v>43509</v>
      </c>
      <c r="D27" s="80">
        <v>3648</v>
      </c>
      <c r="E27" s="80">
        <v>231453</v>
      </c>
      <c r="F27" s="80">
        <v>4421</v>
      </c>
      <c r="G27" s="81" t="s">
        <v>111</v>
      </c>
      <c r="H27" s="11"/>
      <c r="L27" s="12"/>
      <c r="N27" s="13"/>
      <c r="P27" s="14"/>
      <c r="Q27" s="14"/>
      <c r="R27" s="14"/>
    </row>
    <row r="28" spans="1:18" x14ac:dyDescent="0.2">
      <c r="A28" s="5">
        <v>14</v>
      </c>
      <c r="B28" s="78" t="s">
        <v>114</v>
      </c>
      <c r="C28" s="79">
        <v>43511</v>
      </c>
      <c r="D28" s="80">
        <v>22</v>
      </c>
      <c r="E28" s="80">
        <v>22</v>
      </c>
      <c r="F28" s="80">
        <v>26</v>
      </c>
      <c r="G28" s="81" t="s">
        <v>55</v>
      </c>
      <c r="H28" s="11"/>
      <c r="L28" s="12"/>
      <c r="N28" s="13"/>
      <c r="P28" s="14"/>
      <c r="Q28" s="14"/>
      <c r="R28" s="14"/>
    </row>
    <row r="29" spans="1:18" x14ac:dyDescent="0.2">
      <c r="A29" s="5">
        <v>15</v>
      </c>
      <c r="B29" s="78" t="s">
        <v>106</v>
      </c>
      <c r="C29" s="79">
        <v>43513</v>
      </c>
      <c r="D29" s="80">
        <v>2612</v>
      </c>
      <c r="E29" s="80">
        <v>192385</v>
      </c>
      <c r="F29" s="80">
        <v>3193</v>
      </c>
      <c r="G29" s="81" t="s">
        <v>111</v>
      </c>
      <c r="H29" s="11"/>
      <c r="L29" s="12"/>
      <c r="N29" s="13"/>
      <c r="P29" s="14"/>
      <c r="Q29" s="14"/>
      <c r="R29" s="14"/>
    </row>
    <row r="30" spans="1:18" x14ac:dyDescent="0.2">
      <c r="A30" s="5">
        <v>15</v>
      </c>
      <c r="B30" s="78" t="s">
        <v>107</v>
      </c>
      <c r="C30" s="79">
        <v>43513</v>
      </c>
      <c r="D30" s="80">
        <v>4058</v>
      </c>
      <c r="E30" s="80">
        <v>322534</v>
      </c>
      <c r="F30" s="80">
        <v>5100</v>
      </c>
      <c r="G30" s="81" t="s">
        <v>111</v>
      </c>
      <c r="H30" s="11"/>
      <c r="L30" s="12"/>
      <c r="N30" s="13"/>
      <c r="P30" s="14"/>
      <c r="Q30" s="14"/>
      <c r="R30" s="14"/>
    </row>
    <row r="31" spans="1:18" x14ac:dyDescent="0.2">
      <c r="A31" s="5">
        <v>16</v>
      </c>
      <c r="B31" s="78" t="s">
        <v>108</v>
      </c>
      <c r="C31" s="79">
        <v>43516</v>
      </c>
      <c r="D31" s="80">
        <v>6013</v>
      </c>
      <c r="E31" s="80">
        <v>462453</v>
      </c>
      <c r="F31" s="80">
        <v>6814</v>
      </c>
      <c r="G31" s="81" t="s">
        <v>111</v>
      </c>
      <c r="H31" s="11"/>
      <c r="L31" s="12"/>
      <c r="N31" s="13"/>
      <c r="P31" s="14"/>
      <c r="Q31" s="14"/>
      <c r="R31" s="14"/>
    </row>
    <row r="32" spans="1:18" x14ac:dyDescent="0.2">
      <c r="A32" s="5">
        <v>17</v>
      </c>
      <c r="B32" s="78" t="s">
        <v>115</v>
      </c>
      <c r="C32" s="79">
        <v>43518</v>
      </c>
      <c r="D32" s="80">
        <v>9261</v>
      </c>
      <c r="E32" s="80">
        <v>197413</v>
      </c>
      <c r="F32" s="80">
        <v>11080</v>
      </c>
      <c r="G32" s="81" t="s">
        <v>55</v>
      </c>
      <c r="H32" s="11"/>
      <c r="L32" s="12"/>
      <c r="N32" s="13"/>
      <c r="P32" s="14"/>
      <c r="Q32" s="14"/>
      <c r="R32" s="14"/>
    </row>
    <row r="33" spans="1:18" x14ac:dyDescent="0.2">
      <c r="A33" s="5">
        <v>18</v>
      </c>
      <c r="B33" s="78" t="s">
        <v>109</v>
      </c>
      <c r="C33" s="79">
        <v>43520</v>
      </c>
      <c r="D33" s="80">
        <v>3136</v>
      </c>
      <c r="E33" s="80">
        <v>230023</v>
      </c>
      <c r="F33" s="80">
        <v>3729</v>
      </c>
      <c r="G33" s="81" t="s">
        <v>111</v>
      </c>
      <c r="H33" s="11"/>
      <c r="L33" s="12"/>
      <c r="N33" s="13"/>
      <c r="P33" s="14"/>
      <c r="Q33" s="14"/>
      <c r="R33" s="14"/>
    </row>
    <row r="34" spans="1:18" x14ac:dyDescent="0.2">
      <c r="A34" s="5">
        <v>18</v>
      </c>
      <c r="B34" s="78" t="s">
        <v>110</v>
      </c>
      <c r="C34" s="79">
        <v>43520</v>
      </c>
      <c r="D34" s="80">
        <v>3986</v>
      </c>
      <c r="E34" s="80">
        <v>305391</v>
      </c>
      <c r="F34" s="80">
        <v>4932</v>
      </c>
      <c r="G34" s="81" t="s">
        <v>111</v>
      </c>
      <c r="H34" s="11"/>
      <c r="L34" s="12"/>
      <c r="N34" s="13"/>
      <c r="P34" s="14"/>
      <c r="Q34" s="14"/>
      <c r="R34" s="14"/>
    </row>
    <row r="35" spans="1:18" x14ac:dyDescent="0.2">
      <c r="A35" s="5">
        <v>19</v>
      </c>
      <c r="B35" s="78" t="s">
        <v>200</v>
      </c>
      <c r="C35" s="79">
        <v>43527</v>
      </c>
      <c r="D35" s="80">
        <v>2406</v>
      </c>
      <c r="E35" s="80">
        <v>179068</v>
      </c>
      <c r="F35" s="80">
        <v>2778</v>
      </c>
      <c r="G35" s="81" t="s">
        <v>111</v>
      </c>
      <c r="H35" s="11"/>
      <c r="L35" s="12"/>
      <c r="N35" s="13"/>
      <c r="P35" s="14"/>
      <c r="Q35" s="14"/>
      <c r="R35" s="14"/>
    </row>
    <row r="36" spans="1:18" x14ac:dyDescent="0.2">
      <c r="A36" s="5">
        <v>19</v>
      </c>
      <c r="B36" s="78" t="s">
        <v>201</v>
      </c>
      <c r="C36" s="79">
        <v>43527</v>
      </c>
      <c r="D36" s="80">
        <v>3982</v>
      </c>
      <c r="E36" s="80">
        <v>331651</v>
      </c>
      <c r="F36" s="80">
        <v>4821</v>
      </c>
      <c r="G36" s="81" t="s">
        <v>111</v>
      </c>
      <c r="H36" s="11"/>
      <c r="L36" s="12"/>
      <c r="N36" s="13"/>
      <c r="P36" s="14"/>
      <c r="Q36" s="14"/>
      <c r="R36" s="14"/>
    </row>
    <row r="37" spans="1:18" x14ac:dyDescent="0.2">
      <c r="A37" s="5">
        <v>20</v>
      </c>
      <c r="B37" s="78" t="s">
        <v>211</v>
      </c>
      <c r="C37" s="79">
        <v>43529</v>
      </c>
      <c r="D37" s="80">
        <v>1820</v>
      </c>
      <c r="E37" s="80">
        <v>38749</v>
      </c>
      <c r="F37" s="80">
        <v>3226</v>
      </c>
      <c r="G37" s="81" t="s">
        <v>55</v>
      </c>
      <c r="H37" s="11"/>
      <c r="L37" s="12"/>
      <c r="N37" s="13"/>
      <c r="P37" s="14"/>
      <c r="Q37" s="14"/>
      <c r="R37" s="14"/>
    </row>
    <row r="38" spans="1:18" x14ac:dyDescent="0.2">
      <c r="A38" s="5">
        <v>21</v>
      </c>
      <c r="B38" s="78" t="s">
        <v>202</v>
      </c>
      <c r="C38" s="79">
        <v>43534</v>
      </c>
      <c r="D38" s="80">
        <v>2447</v>
      </c>
      <c r="E38" s="80">
        <v>185638</v>
      </c>
      <c r="F38" s="80">
        <v>2850</v>
      </c>
      <c r="G38" s="81" t="s">
        <v>111</v>
      </c>
      <c r="H38" s="11"/>
      <c r="L38" s="12"/>
      <c r="N38" s="13"/>
      <c r="P38" s="14"/>
      <c r="Q38" s="14"/>
      <c r="R38" s="14"/>
    </row>
    <row r="39" spans="1:18" x14ac:dyDescent="0.2">
      <c r="A39" s="5">
        <v>21</v>
      </c>
      <c r="B39" s="78" t="s">
        <v>203</v>
      </c>
      <c r="C39" s="79">
        <v>43534</v>
      </c>
      <c r="D39" s="80">
        <v>4703</v>
      </c>
      <c r="E39" s="80">
        <v>372730</v>
      </c>
      <c r="F39" s="80">
        <v>5723</v>
      </c>
      <c r="G39" s="81" t="s">
        <v>111</v>
      </c>
      <c r="H39" s="11"/>
      <c r="L39" s="12"/>
      <c r="N39" s="13"/>
      <c r="P39" s="14"/>
      <c r="Q39" s="14"/>
      <c r="R39" s="14"/>
    </row>
    <row r="40" spans="1:18" x14ac:dyDescent="0.2">
      <c r="A40" s="5">
        <v>22</v>
      </c>
      <c r="B40" s="78" t="s">
        <v>212</v>
      </c>
      <c r="C40" s="79">
        <v>43534</v>
      </c>
      <c r="D40" s="80">
        <v>5730</v>
      </c>
      <c r="E40" s="80">
        <v>200689</v>
      </c>
      <c r="F40" s="80">
        <v>7540</v>
      </c>
      <c r="G40" s="81" t="s">
        <v>55</v>
      </c>
      <c r="H40" s="11"/>
      <c r="L40" s="12"/>
      <c r="N40" s="13"/>
      <c r="P40" s="14"/>
      <c r="Q40" s="14"/>
      <c r="R40" s="14"/>
    </row>
    <row r="41" spans="1:18" x14ac:dyDescent="0.2">
      <c r="A41" s="5">
        <v>23</v>
      </c>
      <c r="B41" s="78" t="s">
        <v>213</v>
      </c>
      <c r="C41" s="79">
        <v>43540</v>
      </c>
      <c r="D41" s="80">
        <v>2186</v>
      </c>
      <c r="E41" s="80">
        <v>173285</v>
      </c>
      <c r="F41" s="80">
        <v>2696</v>
      </c>
      <c r="G41" s="81" t="s">
        <v>55</v>
      </c>
      <c r="H41" s="11"/>
      <c r="L41" s="12"/>
      <c r="N41" s="13"/>
      <c r="P41" s="14"/>
      <c r="Q41" s="14"/>
      <c r="R41" s="14"/>
    </row>
    <row r="42" spans="1:18" x14ac:dyDescent="0.2">
      <c r="A42" s="5">
        <v>24</v>
      </c>
      <c r="B42" s="78" t="s">
        <v>204</v>
      </c>
      <c r="C42" s="79">
        <v>43541</v>
      </c>
      <c r="D42" s="80">
        <v>2206</v>
      </c>
      <c r="E42" s="80">
        <v>173969</v>
      </c>
      <c r="F42" s="80">
        <v>2599</v>
      </c>
      <c r="G42" s="81" t="s">
        <v>111</v>
      </c>
      <c r="H42" s="11"/>
      <c r="L42" s="12"/>
      <c r="N42" s="13"/>
      <c r="P42" s="14"/>
      <c r="Q42" s="14"/>
      <c r="R42" s="14"/>
    </row>
    <row r="43" spans="1:18" x14ac:dyDescent="0.2">
      <c r="A43" s="5">
        <v>24</v>
      </c>
      <c r="B43" s="78" t="s">
        <v>205</v>
      </c>
      <c r="C43" s="79">
        <v>43541</v>
      </c>
      <c r="D43" s="80">
        <v>4199</v>
      </c>
      <c r="E43" s="80">
        <v>323009</v>
      </c>
      <c r="F43" s="80">
        <v>5022</v>
      </c>
      <c r="G43" s="81" t="s">
        <v>111</v>
      </c>
      <c r="H43" s="11"/>
      <c r="L43" s="12"/>
      <c r="N43" s="13"/>
      <c r="P43" s="14"/>
      <c r="Q43" s="14"/>
      <c r="R43" s="14"/>
    </row>
    <row r="44" spans="1:18" x14ac:dyDescent="0.2">
      <c r="A44" s="5">
        <v>25</v>
      </c>
      <c r="B44" s="78" t="s">
        <v>206</v>
      </c>
      <c r="C44" s="79">
        <v>43543</v>
      </c>
      <c r="D44" s="80">
        <v>3819</v>
      </c>
      <c r="E44" s="80">
        <v>243329</v>
      </c>
      <c r="F44" s="80">
        <v>4587</v>
      </c>
      <c r="G44" s="81" t="s">
        <v>111</v>
      </c>
      <c r="H44" s="11"/>
      <c r="L44" s="12"/>
      <c r="N44" s="13"/>
      <c r="P44" s="14"/>
      <c r="Q44" s="14"/>
      <c r="R44" s="14"/>
    </row>
    <row r="45" spans="1:18" x14ac:dyDescent="0.2">
      <c r="A45" s="5">
        <v>26</v>
      </c>
      <c r="B45" s="78" t="s">
        <v>214</v>
      </c>
      <c r="C45" s="79">
        <v>43546</v>
      </c>
      <c r="D45" s="80">
        <v>6770</v>
      </c>
      <c r="E45" s="80">
        <v>270075</v>
      </c>
      <c r="F45" s="80">
        <v>10196</v>
      </c>
      <c r="G45" s="81" t="s">
        <v>55</v>
      </c>
      <c r="H45" s="11"/>
      <c r="L45" s="12"/>
      <c r="N45" s="13"/>
      <c r="P45" s="14"/>
      <c r="Q45" s="14"/>
      <c r="R45" s="14"/>
    </row>
    <row r="46" spans="1:18" x14ac:dyDescent="0.2">
      <c r="A46" s="5">
        <v>27</v>
      </c>
      <c r="B46" s="78" t="s">
        <v>207</v>
      </c>
      <c r="C46" s="79">
        <v>43548</v>
      </c>
      <c r="D46" s="80">
        <v>3187</v>
      </c>
      <c r="E46" s="80">
        <v>228880</v>
      </c>
      <c r="F46" s="80">
        <v>3749</v>
      </c>
      <c r="G46" s="81" t="s">
        <v>111</v>
      </c>
      <c r="H46" s="11"/>
      <c r="L46" s="12"/>
      <c r="N46" s="13"/>
      <c r="P46" s="14"/>
      <c r="Q46" s="14"/>
      <c r="R46" s="14"/>
    </row>
    <row r="47" spans="1:18" x14ac:dyDescent="0.2">
      <c r="A47" s="5">
        <v>27</v>
      </c>
      <c r="B47" s="78" t="s">
        <v>208</v>
      </c>
      <c r="C47" s="79">
        <v>43548</v>
      </c>
      <c r="D47" s="80">
        <v>3987</v>
      </c>
      <c r="E47" s="80">
        <v>309050</v>
      </c>
      <c r="F47" s="80">
        <v>4707</v>
      </c>
      <c r="G47" s="81" t="s">
        <v>111</v>
      </c>
      <c r="H47" s="11"/>
      <c r="L47" s="12"/>
      <c r="N47" s="13"/>
      <c r="P47" s="14"/>
      <c r="Q47" s="14"/>
      <c r="R47" s="14"/>
    </row>
    <row r="48" spans="1:18" x14ac:dyDescent="0.2">
      <c r="A48" s="5">
        <v>28</v>
      </c>
      <c r="B48" s="78" t="s">
        <v>215</v>
      </c>
      <c r="C48" s="79">
        <v>43550</v>
      </c>
      <c r="D48" s="80">
        <v>22</v>
      </c>
      <c r="E48" s="80">
        <v>22</v>
      </c>
      <c r="F48" s="80">
        <v>26</v>
      </c>
      <c r="G48" s="81" t="s">
        <v>55</v>
      </c>
      <c r="H48" s="11"/>
      <c r="L48" s="12"/>
      <c r="N48" s="13"/>
      <c r="P48" s="14"/>
      <c r="Q48" s="14"/>
      <c r="R48" s="14"/>
    </row>
    <row r="49" spans="1:18" x14ac:dyDescent="0.2">
      <c r="A49" s="5">
        <v>29</v>
      </c>
      <c r="B49" s="78" t="s">
        <v>209</v>
      </c>
      <c r="C49" s="79">
        <v>43555</v>
      </c>
      <c r="D49" s="80">
        <v>3092</v>
      </c>
      <c r="E49" s="80">
        <v>218033</v>
      </c>
      <c r="F49" s="80">
        <v>3601</v>
      </c>
      <c r="G49" s="81" t="s">
        <v>111</v>
      </c>
      <c r="H49" s="11"/>
      <c r="L49" s="12"/>
      <c r="N49" s="13"/>
      <c r="P49" s="14"/>
      <c r="Q49" s="14"/>
      <c r="R49" s="14"/>
    </row>
    <row r="50" spans="1:18" x14ac:dyDescent="0.2">
      <c r="A50" s="5">
        <v>29</v>
      </c>
      <c r="B50" s="78" t="s">
        <v>210</v>
      </c>
      <c r="C50" s="79">
        <v>43555</v>
      </c>
      <c r="D50" s="80">
        <v>2867</v>
      </c>
      <c r="E50" s="80">
        <v>214164</v>
      </c>
      <c r="F50" s="80">
        <v>3408</v>
      </c>
      <c r="G50" s="81" t="s">
        <v>111</v>
      </c>
      <c r="H50" s="11"/>
      <c r="L50" s="12"/>
      <c r="N50" s="13"/>
      <c r="P50" s="14"/>
      <c r="Q50" s="14"/>
      <c r="R50" s="14"/>
    </row>
    <row r="51" spans="1:18" x14ac:dyDescent="0.2">
      <c r="A51" s="5">
        <v>30</v>
      </c>
      <c r="B51" s="78" t="s">
        <v>220</v>
      </c>
      <c r="C51" s="79">
        <v>43558</v>
      </c>
      <c r="D51" s="80">
        <v>5063</v>
      </c>
      <c r="E51" s="80">
        <v>168587</v>
      </c>
      <c r="F51" s="80">
        <v>6922</v>
      </c>
      <c r="G51" s="81" t="s">
        <v>55</v>
      </c>
      <c r="H51" s="11"/>
      <c r="L51" s="12"/>
      <c r="N51" s="13"/>
      <c r="P51" s="14"/>
      <c r="Q51" s="14"/>
      <c r="R51" s="14"/>
    </row>
    <row r="52" spans="1:18" x14ac:dyDescent="0.2">
      <c r="A52" s="5">
        <v>31</v>
      </c>
      <c r="B52" s="78" t="s">
        <v>221</v>
      </c>
      <c r="C52" s="79">
        <v>43561</v>
      </c>
      <c r="D52" s="80">
        <v>3516</v>
      </c>
      <c r="E52" s="80">
        <v>183087</v>
      </c>
      <c r="F52" s="80">
        <v>6176</v>
      </c>
      <c r="G52" s="81" t="s">
        <v>55</v>
      </c>
      <c r="H52" s="11"/>
      <c r="L52" s="12"/>
      <c r="N52" s="13"/>
      <c r="P52" s="14"/>
      <c r="Q52" s="14"/>
      <c r="R52" s="14"/>
    </row>
    <row r="53" spans="1:18" x14ac:dyDescent="0.2">
      <c r="A53" s="5">
        <v>32</v>
      </c>
      <c r="B53" s="78" t="s">
        <v>222</v>
      </c>
      <c r="C53" s="79">
        <v>43562</v>
      </c>
      <c r="D53" s="80">
        <v>2439</v>
      </c>
      <c r="E53" s="80">
        <v>174214</v>
      </c>
      <c r="F53" s="80">
        <v>2835</v>
      </c>
      <c r="G53" s="81" t="s">
        <v>111</v>
      </c>
      <c r="H53" s="11"/>
      <c r="L53" s="12"/>
      <c r="N53" s="13"/>
      <c r="P53" s="14"/>
      <c r="Q53" s="14"/>
      <c r="R53" s="14"/>
    </row>
    <row r="54" spans="1:18" x14ac:dyDescent="0.2">
      <c r="A54" s="5">
        <v>32</v>
      </c>
      <c r="B54" s="78" t="s">
        <v>223</v>
      </c>
      <c r="C54" s="79">
        <v>43562</v>
      </c>
      <c r="D54" s="80">
        <v>4642</v>
      </c>
      <c r="E54" s="80">
        <v>353948</v>
      </c>
      <c r="F54" s="80">
        <v>5406</v>
      </c>
      <c r="G54" s="81" t="s">
        <v>111</v>
      </c>
      <c r="H54" s="11"/>
      <c r="L54" s="12"/>
      <c r="N54" s="13"/>
      <c r="P54" s="14"/>
      <c r="Q54" s="14"/>
      <c r="R54" s="14"/>
    </row>
    <row r="55" spans="1:18" x14ac:dyDescent="0.2">
      <c r="A55" s="5">
        <v>33</v>
      </c>
      <c r="B55" s="78" t="s">
        <v>224</v>
      </c>
      <c r="C55" s="79">
        <v>43564</v>
      </c>
      <c r="D55" s="80">
        <v>100</v>
      </c>
      <c r="E55" s="80">
        <v>4441</v>
      </c>
      <c r="F55" s="80">
        <v>139</v>
      </c>
      <c r="G55" s="81" t="s">
        <v>55</v>
      </c>
      <c r="H55" s="11"/>
      <c r="L55" s="12"/>
      <c r="N55" s="13"/>
      <c r="P55" s="14"/>
      <c r="Q55" s="14"/>
      <c r="R55" s="14"/>
    </row>
    <row r="56" spans="1:18" x14ac:dyDescent="0.2">
      <c r="A56" s="5">
        <v>34</v>
      </c>
      <c r="B56" s="78" t="s">
        <v>225</v>
      </c>
      <c r="C56" s="79">
        <v>43568</v>
      </c>
      <c r="D56" s="80">
        <v>3046</v>
      </c>
      <c r="E56" s="80">
        <v>110912</v>
      </c>
      <c r="F56" s="80">
        <v>4912</v>
      </c>
      <c r="G56" s="81" t="s">
        <v>55</v>
      </c>
      <c r="H56" s="11"/>
      <c r="L56" s="12"/>
      <c r="N56" s="13"/>
      <c r="P56" s="14"/>
      <c r="Q56" s="14"/>
      <c r="R56" s="14"/>
    </row>
    <row r="57" spans="1:18" x14ac:dyDescent="0.2">
      <c r="A57" s="5">
        <v>35</v>
      </c>
      <c r="B57" s="78" t="s">
        <v>226</v>
      </c>
      <c r="C57" s="79">
        <v>43569</v>
      </c>
      <c r="D57" s="80">
        <v>2684</v>
      </c>
      <c r="E57" s="80">
        <v>194020</v>
      </c>
      <c r="F57" s="80">
        <v>3052</v>
      </c>
      <c r="G57" s="81" t="s">
        <v>111</v>
      </c>
      <c r="H57" s="11"/>
      <c r="L57" s="12"/>
      <c r="N57" s="13"/>
      <c r="P57" s="14"/>
      <c r="Q57" s="14"/>
      <c r="R57" s="14"/>
    </row>
    <row r="58" spans="1:18" x14ac:dyDescent="0.2">
      <c r="A58" s="5">
        <v>35</v>
      </c>
      <c r="B58" s="78" t="s">
        <v>227</v>
      </c>
      <c r="C58" s="79">
        <v>43569</v>
      </c>
      <c r="D58" s="80">
        <v>3465</v>
      </c>
      <c r="E58" s="80">
        <v>251565</v>
      </c>
      <c r="F58" s="80">
        <v>4003</v>
      </c>
      <c r="G58" s="81" t="s">
        <v>111</v>
      </c>
      <c r="H58" s="11"/>
      <c r="L58" s="12"/>
      <c r="N58" s="13"/>
      <c r="P58" s="14"/>
      <c r="Q58" s="14"/>
      <c r="R58" s="14"/>
    </row>
    <row r="59" spans="1:18" x14ac:dyDescent="0.2">
      <c r="A59" s="5">
        <v>36</v>
      </c>
      <c r="B59" s="78" t="s">
        <v>228</v>
      </c>
      <c r="C59" s="79">
        <v>43573</v>
      </c>
      <c r="D59" s="80">
        <v>3677</v>
      </c>
      <c r="E59" s="80">
        <v>205547</v>
      </c>
      <c r="F59" s="80">
        <v>6264</v>
      </c>
      <c r="G59" s="81" t="s">
        <v>55</v>
      </c>
      <c r="H59" s="11"/>
      <c r="L59" s="12"/>
      <c r="N59" s="13"/>
      <c r="P59" s="14"/>
      <c r="Q59" s="14"/>
      <c r="R59" s="14"/>
    </row>
    <row r="60" spans="1:18" x14ac:dyDescent="0.2">
      <c r="A60" s="5">
        <v>37</v>
      </c>
      <c r="B60" s="78" t="s">
        <v>229</v>
      </c>
      <c r="C60" s="79">
        <v>43576</v>
      </c>
      <c r="D60" s="80">
        <v>3400</v>
      </c>
      <c r="E60" s="80">
        <v>250438</v>
      </c>
      <c r="F60" s="80">
        <v>3806</v>
      </c>
      <c r="G60" s="81" t="s">
        <v>111</v>
      </c>
      <c r="H60" s="11"/>
      <c r="L60" s="12"/>
      <c r="N60" s="13"/>
      <c r="P60" s="14"/>
      <c r="Q60" s="14"/>
      <c r="R60" s="14"/>
    </row>
    <row r="61" spans="1:18" x14ac:dyDescent="0.2">
      <c r="A61" s="5">
        <v>37</v>
      </c>
      <c r="B61" s="78" t="s">
        <v>230</v>
      </c>
      <c r="C61" s="79">
        <v>43576</v>
      </c>
      <c r="D61" s="80">
        <v>2935</v>
      </c>
      <c r="E61" s="80">
        <v>219089</v>
      </c>
      <c r="F61" s="80">
        <v>3339</v>
      </c>
      <c r="G61" s="81" t="s">
        <v>111</v>
      </c>
      <c r="H61" s="11"/>
      <c r="L61" s="12"/>
      <c r="N61" s="13"/>
      <c r="P61" s="14"/>
      <c r="Q61" s="14"/>
      <c r="R61" s="14"/>
    </row>
    <row r="62" spans="1:18" x14ac:dyDescent="0.2">
      <c r="A62" s="5">
        <v>38</v>
      </c>
      <c r="B62" s="78" t="s">
        <v>231</v>
      </c>
      <c r="C62" s="79">
        <v>43583</v>
      </c>
      <c r="D62" s="80">
        <v>3186</v>
      </c>
      <c r="E62" s="80">
        <v>216705</v>
      </c>
      <c r="F62" s="80">
        <v>3549</v>
      </c>
      <c r="G62" s="81" t="s">
        <v>111</v>
      </c>
      <c r="H62" s="11"/>
      <c r="L62" s="12"/>
      <c r="N62" s="13"/>
      <c r="P62" s="14"/>
      <c r="Q62" s="14"/>
      <c r="R62" s="14"/>
    </row>
    <row r="63" spans="1:18" x14ac:dyDescent="0.2">
      <c r="A63" s="5">
        <v>38</v>
      </c>
      <c r="B63" s="78" t="s">
        <v>232</v>
      </c>
      <c r="C63" s="79">
        <v>43583</v>
      </c>
      <c r="D63" s="80">
        <v>2579</v>
      </c>
      <c r="E63" s="80">
        <v>197348</v>
      </c>
      <c r="F63" s="80">
        <v>2995</v>
      </c>
      <c r="G63" s="81" t="s">
        <v>111</v>
      </c>
      <c r="H63" s="11"/>
      <c r="L63" s="12"/>
      <c r="N63" s="13"/>
      <c r="P63" s="14"/>
      <c r="Q63" s="14"/>
      <c r="R63" s="14"/>
    </row>
    <row r="64" spans="1:18" x14ac:dyDescent="0.2">
      <c r="A64" s="5">
        <v>39</v>
      </c>
      <c r="B64" s="78" t="s">
        <v>240</v>
      </c>
      <c r="C64" s="79">
        <v>43587</v>
      </c>
      <c r="D64" s="80">
        <v>2474</v>
      </c>
      <c r="E64" s="80">
        <v>70448</v>
      </c>
      <c r="F64" s="80">
        <v>3151</v>
      </c>
      <c r="G64" s="81" t="s">
        <v>55</v>
      </c>
      <c r="H64" s="11"/>
      <c r="L64" s="12"/>
      <c r="N64" s="13"/>
      <c r="P64" s="14"/>
      <c r="Q64" s="14"/>
      <c r="R64" s="14"/>
    </row>
    <row r="65" spans="1:18" x14ac:dyDescent="0.2">
      <c r="A65" s="5">
        <v>40</v>
      </c>
      <c r="B65" s="78" t="s">
        <v>241</v>
      </c>
      <c r="C65" s="79">
        <v>43588</v>
      </c>
      <c r="D65" s="80">
        <v>1846</v>
      </c>
      <c r="E65" s="80">
        <v>94248</v>
      </c>
      <c r="F65" s="80">
        <v>2921</v>
      </c>
      <c r="G65" s="81" t="s">
        <v>55</v>
      </c>
      <c r="H65" s="11"/>
      <c r="L65" s="12"/>
      <c r="N65" s="13"/>
      <c r="P65" s="14"/>
      <c r="Q65" s="14"/>
      <c r="R65" s="14"/>
    </row>
    <row r="66" spans="1:18" x14ac:dyDescent="0.2">
      <c r="A66" s="5">
        <v>41</v>
      </c>
      <c r="B66" s="78" t="s">
        <v>242</v>
      </c>
      <c r="C66" s="79">
        <v>43589</v>
      </c>
      <c r="D66" s="80">
        <v>2190</v>
      </c>
      <c r="E66" s="80">
        <v>136017</v>
      </c>
      <c r="F66" s="80">
        <v>2614</v>
      </c>
      <c r="G66" s="81" t="s">
        <v>111</v>
      </c>
      <c r="H66" s="11"/>
      <c r="L66" s="12"/>
      <c r="N66" s="13"/>
      <c r="P66" s="14"/>
      <c r="Q66" s="14"/>
      <c r="R66" s="14"/>
    </row>
    <row r="67" spans="1:18" x14ac:dyDescent="0.2">
      <c r="A67" s="5">
        <v>42</v>
      </c>
      <c r="B67" s="78" t="s">
        <v>243</v>
      </c>
      <c r="C67" s="79">
        <v>43590</v>
      </c>
      <c r="D67" s="80">
        <v>3597</v>
      </c>
      <c r="E67" s="80">
        <v>247557</v>
      </c>
      <c r="F67" s="80">
        <v>3996</v>
      </c>
      <c r="G67" s="81" t="s">
        <v>111</v>
      </c>
      <c r="H67" s="11"/>
      <c r="L67" s="12"/>
      <c r="N67" s="13"/>
      <c r="P67" s="14"/>
      <c r="Q67" s="14"/>
      <c r="R67" s="14"/>
    </row>
    <row r="68" spans="1:18" x14ac:dyDescent="0.2">
      <c r="A68" s="5"/>
      <c r="B68" s="78" t="s">
        <v>244</v>
      </c>
      <c r="C68" s="79">
        <v>43590</v>
      </c>
      <c r="D68" s="80">
        <v>3285</v>
      </c>
      <c r="E68" s="80">
        <v>248571</v>
      </c>
      <c r="F68" s="80">
        <v>3713</v>
      </c>
      <c r="G68" s="81" t="s">
        <v>111</v>
      </c>
      <c r="H68" s="11"/>
      <c r="L68" s="12"/>
      <c r="N68" s="13"/>
      <c r="P68" s="14"/>
      <c r="Q68" s="14"/>
      <c r="R68" s="14"/>
    </row>
    <row r="69" spans="1:18" x14ac:dyDescent="0.2">
      <c r="A69" s="5">
        <v>43</v>
      </c>
      <c r="B69" s="78" t="s">
        <v>245</v>
      </c>
      <c r="C69" s="79">
        <v>43593</v>
      </c>
      <c r="D69" s="80">
        <v>700</v>
      </c>
      <c r="E69" s="80">
        <v>16050</v>
      </c>
      <c r="F69" s="80">
        <v>1575</v>
      </c>
      <c r="G69" s="81" t="s">
        <v>55</v>
      </c>
      <c r="H69" s="11"/>
      <c r="L69" s="12"/>
      <c r="N69" s="13"/>
      <c r="P69" s="14"/>
      <c r="Q69" s="14"/>
      <c r="R69" s="14"/>
    </row>
    <row r="70" spans="1:18" x14ac:dyDescent="0.2">
      <c r="A70" s="5">
        <v>44</v>
      </c>
      <c r="B70" s="78" t="s">
        <v>246</v>
      </c>
      <c r="C70" s="79">
        <v>43597</v>
      </c>
      <c r="D70" s="80">
        <v>3212</v>
      </c>
      <c r="E70" s="80">
        <v>219333</v>
      </c>
      <c r="F70" s="80">
        <v>3521</v>
      </c>
      <c r="G70" s="81" t="s">
        <v>111</v>
      </c>
      <c r="H70" s="11"/>
      <c r="L70" s="12"/>
      <c r="N70" s="13"/>
      <c r="P70" s="14"/>
      <c r="Q70" s="14"/>
      <c r="R70" s="14"/>
    </row>
    <row r="71" spans="1:18" x14ac:dyDescent="0.2">
      <c r="A71" s="5"/>
      <c r="B71" s="78" t="s">
        <v>247</v>
      </c>
      <c r="C71" s="79">
        <v>43597</v>
      </c>
      <c r="D71" s="80">
        <v>3215</v>
      </c>
      <c r="E71" s="80">
        <v>227996</v>
      </c>
      <c r="F71" s="80">
        <v>3607</v>
      </c>
      <c r="G71" s="81" t="s">
        <v>111</v>
      </c>
      <c r="H71" s="11"/>
      <c r="L71" s="12"/>
      <c r="N71" s="13"/>
      <c r="P71" s="14"/>
      <c r="Q71" s="14"/>
      <c r="R71" s="14"/>
    </row>
    <row r="72" spans="1:18" x14ac:dyDescent="0.2">
      <c r="A72" s="5">
        <v>45</v>
      </c>
      <c r="B72" s="78" t="s">
        <v>248</v>
      </c>
      <c r="C72" s="79">
        <v>43601</v>
      </c>
      <c r="D72" s="80">
        <v>5458</v>
      </c>
      <c r="E72" s="80">
        <v>110992</v>
      </c>
      <c r="F72" s="80">
        <v>7532</v>
      </c>
      <c r="G72" s="81" t="s">
        <v>55</v>
      </c>
      <c r="H72" s="11"/>
      <c r="L72" s="12"/>
      <c r="N72" s="13"/>
      <c r="P72" s="14"/>
      <c r="Q72" s="14"/>
      <c r="R72" s="14"/>
    </row>
    <row r="73" spans="1:18" x14ac:dyDescent="0.2">
      <c r="A73" s="5">
        <v>46</v>
      </c>
      <c r="B73" s="78" t="s">
        <v>249</v>
      </c>
      <c r="C73" s="79">
        <v>43604</v>
      </c>
      <c r="D73" s="80">
        <v>3441</v>
      </c>
      <c r="E73" s="80">
        <v>237192</v>
      </c>
      <c r="F73" s="80">
        <v>3797</v>
      </c>
      <c r="G73" s="81" t="s">
        <v>111</v>
      </c>
      <c r="H73" s="11"/>
      <c r="L73" s="12"/>
      <c r="N73" s="13"/>
      <c r="P73" s="14"/>
      <c r="Q73" s="14"/>
      <c r="R73" s="14"/>
    </row>
    <row r="74" spans="1:18" x14ac:dyDescent="0.2">
      <c r="A74" s="5"/>
      <c r="B74" s="78" t="s">
        <v>250</v>
      </c>
      <c r="C74" s="79">
        <v>43604</v>
      </c>
      <c r="D74" s="80">
        <v>3234</v>
      </c>
      <c r="E74" s="80">
        <v>231986</v>
      </c>
      <c r="F74" s="80">
        <v>3624</v>
      </c>
      <c r="G74" s="81" t="s">
        <v>111</v>
      </c>
      <c r="H74" s="11"/>
      <c r="L74" s="12"/>
      <c r="N74" s="13"/>
      <c r="P74" s="14"/>
      <c r="Q74" s="14"/>
      <c r="R74" s="14"/>
    </row>
    <row r="75" spans="1:18" x14ac:dyDescent="0.2">
      <c r="A75" s="5">
        <v>47</v>
      </c>
      <c r="B75" s="78" t="s">
        <v>251</v>
      </c>
      <c r="C75" s="79">
        <v>43611</v>
      </c>
      <c r="D75" s="80">
        <v>2860</v>
      </c>
      <c r="E75" s="80">
        <v>192446</v>
      </c>
      <c r="F75" s="80">
        <v>3174</v>
      </c>
      <c r="G75" s="81" t="s">
        <v>111</v>
      </c>
      <c r="H75" s="11"/>
      <c r="L75" s="12"/>
      <c r="N75" s="13"/>
      <c r="P75" s="14"/>
      <c r="Q75" s="14"/>
      <c r="R75" s="14"/>
    </row>
    <row r="76" spans="1:18" x14ac:dyDescent="0.2">
      <c r="A76" s="5"/>
      <c r="B76" s="78" t="s">
        <v>252</v>
      </c>
      <c r="C76" s="79">
        <v>43611</v>
      </c>
      <c r="D76" s="80">
        <v>2578</v>
      </c>
      <c r="E76" s="80">
        <v>192891</v>
      </c>
      <c r="F76" s="80">
        <v>2863</v>
      </c>
      <c r="G76" s="81" t="s">
        <v>111</v>
      </c>
      <c r="H76" s="11"/>
      <c r="L76" s="12"/>
      <c r="N76" s="13"/>
      <c r="P76" s="14"/>
      <c r="Q76" s="14"/>
      <c r="R76" s="14"/>
    </row>
    <row r="77" spans="1:18" x14ac:dyDescent="0.2">
      <c r="A77" s="5">
        <v>48</v>
      </c>
      <c r="B77" s="78" t="s">
        <v>264</v>
      </c>
      <c r="C77" s="79">
        <v>43617</v>
      </c>
      <c r="D77" s="80">
        <v>5859</v>
      </c>
      <c r="E77" s="80">
        <v>95151</v>
      </c>
      <c r="F77" s="80">
        <v>8194</v>
      </c>
      <c r="G77" s="81" t="s">
        <v>55</v>
      </c>
      <c r="H77" s="11"/>
      <c r="L77" s="12"/>
      <c r="N77" s="13"/>
      <c r="P77" s="14"/>
      <c r="Q77" s="14"/>
      <c r="R77" s="14"/>
    </row>
    <row r="78" spans="1:18" x14ac:dyDescent="0.2">
      <c r="A78" s="5">
        <v>49</v>
      </c>
      <c r="B78" s="78" t="s">
        <v>265</v>
      </c>
      <c r="C78" s="79">
        <v>43618</v>
      </c>
      <c r="D78" s="80">
        <v>2466</v>
      </c>
      <c r="E78" s="80">
        <v>168938</v>
      </c>
      <c r="F78" s="80">
        <v>2755</v>
      </c>
      <c r="G78" s="81" t="s">
        <v>111</v>
      </c>
      <c r="H78" s="11"/>
      <c r="L78" s="12"/>
      <c r="N78" s="13"/>
      <c r="P78" s="14"/>
      <c r="Q78" s="14"/>
      <c r="R78" s="14"/>
    </row>
    <row r="79" spans="1:18" x14ac:dyDescent="0.2">
      <c r="A79" s="5"/>
      <c r="B79" s="78" t="s">
        <v>266</v>
      </c>
      <c r="C79" s="79">
        <v>43618</v>
      </c>
      <c r="D79" s="80">
        <v>1544</v>
      </c>
      <c r="E79" s="80">
        <v>112828</v>
      </c>
      <c r="F79" s="80">
        <v>1710</v>
      </c>
      <c r="G79" s="81" t="s">
        <v>111</v>
      </c>
      <c r="H79" s="11"/>
      <c r="L79" s="12"/>
      <c r="N79" s="13"/>
      <c r="P79" s="14"/>
      <c r="Q79" s="14"/>
      <c r="R79" s="14"/>
    </row>
    <row r="80" spans="1:18" x14ac:dyDescent="0.2">
      <c r="A80" s="5">
        <v>50</v>
      </c>
      <c r="B80" s="78" t="s">
        <v>267</v>
      </c>
      <c r="C80" s="79">
        <v>43625</v>
      </c>
      <c r="D80" s="80">
        <v>2003</v>
      </c>
      <c r="E80" s="80">
        <v>135139</v>
      </c>
      <c r="F80" s="80">
        <v>2198</v>
      </c>
      <c r="G80" s="81" t="s">
        <v>111</v>
      </c>
      <c r="H80" s="11"/>
      <c r="L80" s="12"/>
      <c r="N80" s="13"/>
      <c r="P80" s="14"/>
      <c r="Q80" s="14"/>
      <c r="R80" s="14"/>
    </row>
    <row r="81" spans="1:18" x14ac:dyDescent="0.2">
      <c r="A81" s="5"/>
      <c r="B81" s="78" t="s">
        <v>268</v>
      </c>
      <c r="C81" s="79">
        <v>43625</v>
      </c>
      <c r="D81" s="80">
        <v>1705</v>
      </c>
      <c r="E81" s="80">
        <v>114356</v>
      </c>
      <c r="F81" s="80">
        <v>1858</v>
      </c>
      <c r="G81" s="81" t="s">
        <v>111</v>
      </c>
      <c r="H81" s="11"/>
      <c r="L81" s="12"/>
      <c r="N81" s="13"/>
      <c r="P81" s="14"/>
      <c r="Q81" s="14"/>
      <c r="R81" s="14"/>
    </row>
    <row r="82" spans="1:18" x14ac:dyDescent="0.2">
      <c r="A82" s="5">
        <v>51</v>
      </c>
      <c r="B82" s="78" t="s">
        <v>269</v>
      </c>
      <c r="C82" s="79">
        <v>43630</v>
      </c>
      <c r="D82" s="80">
        <v>1544</v>
      </c>
      <c r="E82" s="80">
        <v>97062</v>
      </c>
      <c r="F82" s="80">
        <v>1714</v>
      </c>
      <c r="G82" s="81" t="s">
        <v>55</v>
      </c>
      <c r="H82" s="11"/>
      <c r="L82" s="12"/>
      <c r="N82" s="13"/>
      <c r="P82" s="14"/>
      <c r="Q82" s="14"/>
      <c r="R82" s="14"/>
    </row>
    <row r="83" spans="1:18" x14ac:dyDescent="0.2">
      <c r="A83" s="5">
        <v>52</v>
      </c>
      <c r="B83" s="78" t="s">
        <v>270</v>
      </c>
      <c r="C83" s="79">
        <v>43635</v>
      </c>
      <c r="D83" s="80">
        <v>5704</v>
      </c>
      <c r="E83" s="80">
        <v>111477</v>
      </c>
      <c r="F83" s="80">
        <v>7759</v>
      </c>
      <c r="G83" s="81" t="s">
        <v>55</v>
      </c>
      <c r="H83" s="11"/>
      <c r="L83" s="12"/>
      <c r="N83" s="13"/>
      <c r="P83" s="14"/>
      <c r="Q83" s="14"/>
      <c r="R83" s="14"/>
    </row>
    <row r="84" spans="1:18" x14ac:dyDescent="0.2">
      <c r="A84" s="5">
        <v>53</v>
      </c>
      <c r="B84" s="78" t="s">
        <v>271</v>
      </c>
      <c r="C84" s="79">
        <v>43644</v>
      </c>
      <c r="D84" s="80">
        <v>3689</v>
      </c>
      <c r="E84" s="80">
        <v>65746</v>
      </c>
      <c r="F84" s="80">
        <v>4812</v>
      </c>
      <c r="G84" s="81" t="s">
        <v>55</v>
      </c>
      <c r="H84" s="11"/>
      <c r="L84" s="12"/>
      <c r="N84" s="13"/>
      <c r="P84" s="14"/>
      <c r="Q84" s="14"/>
      <c r="R84" s="14"/>
    </row>
    <row r="85" spans="1:18" x14ac:dyDescent="0.2">
      <c r="A85" s="5">
        <v>54</v>
      </c>
      <c r="B85" s="78" t="s">
        <v>272</v>
      </c>
      <c r="C85" s="79">
        <v>43646</v>
      </c>
      <c r="D85" s="80">
        <v>1399</v>
      </c>
      <c r="E85" s="80">
        <v>92558</v>
      </c>
      <c r="F85" s="80">
        <v>1557</v>
      </c>
      <c r="G85" s="81" t="s">
        <v>55</v>
      </c>
      <c r="H85" s="11"/>
      <c r="L85" s="12"/>
      <c r="N85" s="13"/>
      <c r="P85" s="14"/>
      <c r="Q85" s="14"/>
      <c r="R85" s="14"/>
    </row>
    <row r="86" spans="1:18" x14ac:dyDescent="0.2">
      <c r="A86" s="5"/>
      <c r="B86" s="78" t="s">
        <v>284</v>
      </c>
      <c r="C86" s="79">
        <v>43654</v>
      </c>
      <c r="D86" s="80">
        <v>733</v>
      </c>
      <c r="E86" s="80">
        <v>46943</v>
      </c>
      <c r="F86" s="80">
        <v>814</v>
      </c>
      <c r="G86" s="81" t="s">
        <v>55</v>
      </c>
      <c r="H86" s="11"/>
      <c r="L86" s="12"/>
      <c r="N86" s="13"/>
      <c r="P86" s="14"/>
      <c r="Q86" s="14"/>
      <c r="R86" s="14"/>
    </row>
    <row r="87" spans="1:18" x14ac:dyDescent="0.2">
      <c r="A87" s="5"/>
      <c r="B87" s="78" t="s">
        <v>285</v>
      </c>
      <c r="C87" s="79">
        <v>43659</v>
      </c>
      <c r="D87" s="80">
        <v>1813</v>
      </c>
      <c r="E87" s="80">
        <v>14841</v>
      </c>
      <c r="F87" s="80">
        <v>2230</v>
      </c>
      <c r="G87" s="81" t="s">
        <v>55</v>
      </c>
      <c r="H87" s="11"/>
      <c r="L87" s="12"/>
      <c r="N87" s="13"/>
      <c r="P87" s="14"/>
      <c r="Q87" s="14"/>
      <c r="R87" s="14"/>
    </row>
    <row r="88" spans="1:18" x14ac:dyDescent="0.2">
      <c r="A88" s="16"/>
      <c r="B88" s="121"/>
      <c r="C88" s="122" t="s">
        <v>8</v>
      </c>
      <c r="D88" s="121">
        <f>SUM(D13:D87)</f>
        <v>218930</v>
      </c>
      <c r="E88" s="121">
        <f>SUM(E13:E87)</f>
        <v>12394071</v>
      </c>
      <c r="F88" s="122">
        <f>SUM(F13:F87)</f>
        <v>283812</v>
      </c>
      <c r="G88" s="122"/>
      <c r="H88" s="17"/>
      <c r="P88" s="15"/>
      <c r="Q88" s="15"/>
      <c r="R88" s="15"/>
    </row>
    <row r="90" spans="1:18" x14ac:dyDescent="0.2">
      <c r="D90" s="22"/>
      <c r="E90" s="22"/>
      <c r="F90" s="22"/>
    </row>
    <row r="91" spans="1:18" x14ac:dyDescent="0.2">
      <c r="D91" s="22"/>
      <c r="E91" s="22"/>
      <c r="F91" s="22"/>
    </row>
    <row r="92" spans="1:18" x14ac:dyDescent="0.2">
      <c r="E92" s="22"/>
    </row>
    <row r="95" spans="1:18" x14ac:dyDescent="0.2">
      <c r="F95" s="95"/>
      <c r="G95" s="95"/>
      <c r="H95" s="95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70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41</v>
      </c>
      <c r="B10" s="4"/>
      <c r="C10" s="4"/>
      <c r="D10" s="4"/>
      <c r="E10" s="5" t="str">
        <f>Principal!C11</f>
        <v>Datos al 31/07/2019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90" t="s">
        <v>146</v>
      </c>
      <c r="B13" s="5">
        <v>35970</v>
      </c>
      <c r="C13" s="5">
        <v>2493564</v>
      </c>
      <c r="D13" s="5">
        <v>42064</v>
      </c>
      <c r="E13" s="21">
        <f t="shared" ref="E13:E44" si="0">+D13/$D$70</f>
        <v>0.14820974300069764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90" t="s">
        <v>56</v>
      </c>
      <c r="B14" s="5">
        <v>30163</v>
      </c>
      <c r="C14" s="5">
        <v>444765</v>
      </c>
      <c r="D14" s="5">
        <v>39343</v>
      </c>
      <c r="E14" s="21">
        <f t="shared" si="0"/>
        <v>0.13862247810185543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90" t="s">
        <v>138</v>
      </c>
      <c r="B15" s="5">
        <v>30510</v>
      </c>
      <c r="C15" s="5">
        <v>2277116</v>
      </c>
      <c r="D15" s="5">
        <v>34619</v>
      </c>
      <c r="E15" s="21">
        <f t="shared" si="0"/>
        <v>0.12197777417604487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90" t="s">
        <v>57</v>
      </c>
      <c r="B16" s="5">
        <v>20262</v>
      </c>
      <c r="C16" s="5">
        <v>1093278</v>
      </c>
      <c r="D16" s="5">
        <v>29794</v>
      </c>
      <c r="E16" s="21">
        <f t="shared" si="0"/>
        <v>0.10497720337967824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90" t="s">
        <v>137</v>
      </c>
      <c r="B17" s="5">
        <v>17246</v>
      </c>
      <c r="C17" s="5">
        <v>1285082</v>
      </c>
      <c r="D17" s="5">
        <v>19855</v>
      </c>
      <c r="E17" s="21">
        <f t="shared" si="0"/>
        <v>6.9957789256343939E-2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90" t="s">
        <v>58</v>
      </c>
      <c r="B18" s="5">
        <v>20837</v>
      </c>
      <c r="C18" s="5">
        <v>22517</v>
      </c>
      <c r="D18" s="5">
        <v>17871</v>
      </c>
      <c r="E18" s="21">
        <f t="shared" si="0"/>
        <v>6.2967295482252467E-2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90" t="s">
        <v>65</v>
      </c>
      <c r="B19" s="5">
        <v>8081</v>
      </c>
      <c r="C19" s="5">
        <v>645065</v>
      </c>
      <c r="D19" s="5">
        <v>9917</v>
      </c>
      <c r="E19" s="21">
        <f t="shared" si="0"/>
        <v>3.4941898567371586E-2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90" t="s">
        <v>141</v>
      </c>
      <c r="B20" s="5">
        <v>7683</v>
      </c>
      <c r="C20" s="5">
        <v>567029</v>
      </c>
      <c r="D20" s="5">
        <v>9047</v>
      </c>
      <c r="E20" s="21">
        <f t="shared" si="0"/>
        <v>3.1876510672482684E-2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90" t="s">
        <v>117</v>
      </c>
      <c r="B21" s="5">
        <v>5888</v>
      </c>
      <c r="C21" s="5">
        <v>519561</v>
      </c>
      <c r="D21" s="5">
        <v>7654</v>
      </c>
      <c r="E21" s="21">
        <f t="shared" si="0"/>
        <v>2.6968366606298491E-2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90" t="s">
        <v>130</v>
      </c>
      <c r="B22" s="5">
        <v>5825</v>
      </c>
      <c r="C22" s="5">
        <v>433444</v>
      </c>
      <c r="D22" s="5">
        <v>6436</v>
      </c>
      <c r="E22" s="21">
        <f t="shared" si="0"/>
        <v>2.2676823553454024E-2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90" t="s">
        <v>120</v>
      </c>
      <c r="B23" s="5">
        <v>5325</v>
      </c>
      <c r="C23" s="5">
        <v>404202</v>
      </c>
      <c r="D23" s="5">
        <v>6388</v>
      </c>
      <c r="E23" s="21">
        <f t="shared" si="0"/>
        <v>2.2507698704080842E-2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90" t="s">
        <v>118</v>
      </c>
      <c r="B24" s="5">
        <v>5264</v>
      </c>
      <c r="C24" s="5">
        <v>350304</v>
      </c>
      <c r="D24" s="5">
        <v>6372</v>
      </c>
      <c r="E24" s="21">
        <f t="shared" si="0"/>
        <v>2.2451323754289782E-2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90" t="s">
        <v>136</v>
      </c>
      <c r="B25" s="5">
        <v>60</v>
      </c>
      <c r="C25" s="5">
        <v>188710</v>
      </c>
      <c r="D25" s="5">
        <v>5166</v>
      </c>
      <c r="E25" s="21">
        <f t="shared" si="0"/>
        <v>1.8202061913788609E-2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90" t="s">
        <v>121</v>
      </c>
      <c r="B26" s="5">
        <v>4178</v>
      </c>
      <c r="C26" s="5">
        <v>314672</v>
      </c>
      <c r="D26" s="5">
        <v>5042</v>
      </c>
      <c r="E26" s="21">
        <f t="shared" si="0"/>
        <v>1.7765156052907891E-2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90" t="s">
        <v>64</v>
      </c>
      <c r="B27" s="5">
        <v>107</v>
      </c>
      <c r="C27" s="5">
        <v>3675</v>
      </c>
      <c r="D27" s="5">
        <v>4551</v>
      </c>
      <c r="E27" s="21">
        <f t="shared" si="0"/>
        <v>1.6035149781194726E-2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90" t="s">
        <v>135</v>
      </c>
      <c r="B28" s="5">
        <v>3637</v>
      </c>
      <c r="C28" s="5">
        <v>304902</v>
      </c>
      <c r="D28" s="5">
        <v>4168</v>
      </c>
      <c r="E28" s="21">
        <f t="shared" si="0"/>
        <v>1.4685674420571219E-2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90" t="s">
        <v>59</v>
      </c>
      <c r="B29" s="5">
        <v>0</v>
      </c>
      <c r="C29" s="5">
        <v>139</v>
      </c>
      <c r="D29" s="5">
        <v>3331</v>
      </c>
      <c r="E29" s="21">
        <f t="shared" si="0"/>
        <v>1.1736559859626376E-2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90" t="s">
        <v>142</v>
      </c>
      <c r="B30" s="5">
        <v>2810</v>
      </c>
      <c r="C30" s="5">
        <v>207477</v>
      </c>
      <c r="D30" s="5">
        <v>3180</v>
      </c>
      <c r="E30" s="21">
        <f t="shared" si="0"/>
        <v>1.1204521270973242E-2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90" t="s">
        <v>66</v>
      </c>
      <c r="B31" s="5">
        <v>340</v>
      </c>
      <c r="C31" s="5">
        <v>442</v>
      </c>
      <c r="D31" s="5">
        <v>2868</v>
      </c>
      <c r="E31" s="21">
        <f t="shared" si="0"/>
        <v>1.0105209750047566E-2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90" t="s">
        <v>119</v>
      </c>
      <c r="B32" s="5">
        <v>2071</v>
      </c>
      <c r="C32" s="5">
        <v>149563</v>
      </c>
      <c r="D32" s="5">
        <v>2639</v>
      </c>
      <c r="E32" s="21">
        <f t="shared" si="0"/>
        <v>9.2983432811630153E-3</v>
      </c>
      <c r="H32" s="18"/>
      <c r="I32" s="19"/>
      <c r="J32" s="19"/>
      <c r="K32" s="19"/>
      <c r="M32" s="18"/>
      <c r="N32" s="19"/>
      <c r="O32" s="19"/>
      <c r="P32" s="19"/>
    </row>
    <row r="33" spans="1:16" x14ac:dyDescent="0.2">
      <c r="A33" s="90" t="s">
        <v>124</v>
      </c>
      <c r="B33" s="5">
        <v>1889</v>
      </c>
      <c r="C33" s="5">
        <v>120766</v>
      </c>
      <c r="D33" s="5">
        <v>2323</v>
      </c>
      <c r="E33" s="21">
        <f t="shared" si="0"/>
        <v>8.1849380227895733E-3</v>
      </c>
      <c r="H33" s="18"/>
      <c r="I33" s="19"/>
      <c r="J33" s="19"/>
      <c r="K33" s="19"/>
      <c r="M33" s="18"/>
      <c r="N33" s="19"/>
      <c r="O33" s="19"/>
      <c r="P33" s="19"/>
    </row>
    <row r="34" spans="1:16" x14ac:dyDescent="0.2">
      <c r="A34" s="90" t="s">
        <v>62</v>
      </c>
      <c r="B34" s="5">
        <v>0</v>
      </c>
      <c r="C34" s="5">
        <v>96</v>
      </c>
      <c r="D34" s="5">
        <v>2293</v>
      </c>
      <c r="E34" s="21">
        <f t="shared" si="0"/>
        <v>8.0792349919313351E-3</v>
      </c>
      <c r="H34" s="18"/>
      <c r="I34" s="19"/>
      <c r="J34" s="19"/>
      <c r="K34" s="19"/>
      <c r="M34" s="18"/>
      <c r="N34" s="19"/>
      <c r="O34" s="19"/>
      <c r="P34" s="19"/>
    </row>
    <row r="35" spans="1:16" x14ac:dyDescent="0.2">
      <c r="A35" s="90" t="s">
        <v>61</v>
      </c>
      <c r="B35" s="5">
        <v>0</v>
      </c>
      <c r="C35" s="5">
        <v>99</v>
      </c>
      <c r="D35" s="5">
        <v>2227</v>
      </c>
      <c r="E35" s="21">
        <f t="shared" si="0"/>
        <v>7.8466883240432116E-3</v>
      </c>
      <c r="H35" s="18"/>
      <c r="I35" s="19"/>
      <c r="J35" s="19"/>
      <c r="K35" s="19"/>
      <c r="M35" s="18"/>
      <c r="N35" s="19"/>
      <c r="O35" s="19"/>
      <c r="P35" s="19"/>
    </row>
    <row r="36" spans="1:16" x14ac:dyDescent="0.2">
      <c r="A36" s="90" t="s">
        <v>60</v>
      </c>
      <c r="B36" s="5">
        <v>1397</v>
      </c>
      <c r="C36" s="5">
        <v>2201</v>
      </c>
      <c r="D36" s="5">
        <v>2169</v>
      </c>
      <c r="E36" s="21">
        <f t="shared" si="0"/>
        <v>7.6423291310506181E-3</v>
      </c>
      <c r="H36" s="18"/>
      <c r="I36" s="19"/>
      <c r="J36" s="19"/>
      <c r="K36" s="19"/>
      <c r="M36" s="18"/>
      <c r="N36" s="19"/>
      <c r="O36" s="19"/>
      <c r="P36" s="19"/>
    </row>
    <row r="37" spans="1:16" x14ac:dyDescent="0.2">
      <c r="A37" s="90" t="s">
        <v>144</v>
      </c>
      <c r="B37" s="5">
        <v>1464</v>
      </c>
      <c r="C37" s="5">
        <v>95678</v>
      </c>
      <c r="D37" s="5">
        <v>1822</v>
      </c>
      <c r="E37" s="21">
        <f t="shared" si="0"/>
        <v>6.4196974074569963E-3</v>
      </c>
      <c r="H37" s="18"/>
      <c r="I37" s="19"/>
      <c r="J37" s="19"/>
      <c r="K37" s="19"/>
      <c r="M37" s="18"/>
      <c r="N37" s="19"/>
      <c r="O37" s="19"/>
      <c r="P37" s="19"/>
    </row>
    <row r="38" spans="1:16" x14ac:dyDescent="0.2">
      <c r="A38" s="90" t="s">
        <v>123</v>
      </c>
      <c r="B38" s="5">
        <v>1357</v>
      </c>
      <c r="C38" s="5">
        <v>88697</v>
      </c>
      <c r="D38" s="5">
        <v>1695</v>
      </c>
      <c r="E38" s="21">
        <f t="shared" si="0"/>
        <v>5.972221243490455E-3</v>
      </c>
      <c r="H38" s="18"/>
      <c r="I38" s="19"/>
      <c r="J38" s="19"/>
      <c r="K38" s="19"/>
      <c r="M38" s="18"/>
      <c r="N38" s="19"/>
      <c r="O38" s="19"/>
      <c r="P38" s="19"/>
    </row>
    <row r="39" spans="1:16" x14ac:dyDescent="0.2">
      <c r="A39" s="90" t="s">
        <v>127</v>
      </c>
      <c r="B39" s="5">
        <v>0</v>
      </c>
      <c r="C39" s="5">
        <v>65</v>
      </c>
      <c r="D39" s="5">
        <v>1566</v>
      </c>
      <c r="E39" s="21">
        <f t="shared" si="0"/>
        <v>5.5176982108000308E-3</v>
      </c>
      <c r="H39" s="18"/>
      <c r="I39" s="19"/>
      <c r="J39" s="19"/>
      <c r="K39" s="19"/>
      <c r="M39" s="18"/>
      <c r="N39" s="19"/>
      <c r="O39" s="19"/>
      <c r="P39" s="19"/>
    </row>
    <row r="40" spans="1:16" x14ac:dyDescent="0.2">
      <c r="A40" s="90" t="s">
        <v>122</v>
      </c>
      <c r="B40" s="5">
        <v>0</v>
      </c>
      <c r="C40" s="5">
        <v>60</v>
      </c>
      <c r="D40" s="5">
        <v>1476</v>
      </c>
      <c r="E40" s="21">
        <f t="shared" si="0"/>
        <v>5.2005891182253169E-3</v>
      </c>
      <c r="H40" s="18"/>
      <c r="I40" s="19"/>
      <c r="J40" s="19"/>
      <c r="K40" s="19"/>
      <c r="M40" s="18"/>
      <c r="N40" s="19"/>
      <c r="O40" s="19"/>
      <c r="P40" s="19"/>
    </row>
    <row r="41" spans="1:16" x14ac:dyDescent="0.2">
      <c r="A41" s="90" t="s">
        <v>236</v>
      </c>
      <c r="B41" s="5">
        <v>873</v>
      </c>
      <c r="C41" s="5">
        <v>54652</v>
      </c>
      <c r="D41" s="5">
        <v>986</v>
      </c>
      <c r="E41" s="21">
        <f t="shared" si="0"/>
        <v>3.4741062808740938E-3</v>
      </c>
      <c r="H41" s="18"/>
      <c r="I41" s="19"/>
      <c r="J41" s="19"/>
      <c r="K41" s="19"/>
      <c r="M41" s="18"/>
      <c r="N41" s="19"/>
      <c r="O41" s="19"/>
      <c r="P41" s="19"/>
    </row>
    <row r="42" spans="1:16" x14ac:dyDescent="0.2">
      <c r="A42" s="90" t="s">
        <v>273</v>
      </c>
      <c r="B42" s="5">
        <v>1200</v>
      </c>
      <c r="C42" s="5">
        <v>1200</v>
      </c>
      <c r="D42" s="5">
        <v>942</v>
      </c>
      <c r="E42" s="21">
        <f t="shared" si="0"/>
        <v>3.3190751689486779E-3</v>
      </c>
      <c r="H42" s="18"/>
      <c r="I42" s="19"/>
      <c r="J42" s="19"/>
      <c r="K42" s="19"/>
      <c r="M42" s="18"/>
      <c r="N42" s="19"/>
      <c r="O42" s="19"/>
      <c r="P42" s="19"/>
    </row>
    <row r="43" spans="1:16" x14ac:dyDescent="0.2">
      <c r="A43" s="90" t="s">
        <v>131</v>
      </c>
      <c r="B43" s="5">
        <v>812</v>
      </c>
      <c r="C43" s="5">
        <v>52788</v>
      </c>
      <c r="D43" s="5">
        <v>896</v>
      </c>
      <c r="E43" s="21">
        <f t="shared" si="0"/>
        <v>3.1569971882993791E-3</v>
      </c>
      <c r="H43" s="18"/>
      <c r="I43" s="19"/>
      <c r="J43" s="19"/>
      <c r="K43" s="19"/>
      <c r="M43" s="18"/>
      <c r="N43" s="19"/>
      <c r="O43" s="19"/>
      <c r="P43" s="19"/>
    </row>
    <row r="44" spans="1:16" x14ac:dyDescent="0.2">
      <c r="A44" s="90" t="s">
        <v>116</v>
      </c>
      <c r="B44" s="5">
        <v>714</v>
      </c>
      <c r="C44" s="5">
        <v>53852</v>
      </c>
      <c r="D44" s="5">
        <v>820</v>
      </c>
      <c r="E44" s="21">
        <f t="shared" si="0"/>
        <v>2.8892161767918425E-3</v>
      </c>
      <c r="H44" s="18"/>
      <c r="I44" s="19"/>
      <c r="J44" s="19"/>
      <c r="K44" s="19"/>
      <c r="M44" s="18"/>
      <c r="N44" s="19"/>
      <c r="O44" s="19"/>
      <c r="P44" s="19"/>
    </row>
    <row r="45" spans="1:16" x14ac:dyDescent="0.2">
      <c r="A45" s="90" t="s">
        <v>139</v>
      </c>
      <c r="B45" s="5">
        <v>366</v>
      </c>
      <c r="C45" s="5">
        <v>25446</v>
      </c>
      <c r="D45" s="5">
        <v>458</v>
      </c>
      <c r="E45" s="21">
        <f t="shared" ref="E45:E76" si="1">+D45/$D$70</f>
        <v>1.6137329377691023E-3</v>
      </c>
      <c r="H45" s="18"/>
      <c r="I45" s="19"/>
      <c r="J45" s="19"/>
      <c r="K45" s="19"/>
      <c r="M45" s="18"/>
      <c r="N45" s="19"/>
      <c r="O45" s="19"/>
      <c r="P45" s="19"/>
    </row>
    <row r="46" spans="1:16" x14ac:dyDescent="0.2">
      <c r="A46" s="90" t="s">
        <v>216</v>
      </c>
      <c r="B46" s="5">
        <v>332</v>
      </c>
      <c r="C46" s="5">
        <v>21974</v>
      </c>
      <c r="D46" s="5">
        <v>423</v>
      </c>
      <c r="E46" s="21">
        <f t="shared" si="1"/>
        <v>1.4904127351011579E-3</v>
      </c>
      <c r="H46" s="18"/>
      <c r="I46" s="19"/>
      <c r="J46" s="19"/>
      <c r="K46" s="19"/>
      <c r="M46" s="18"/>
      <c r="N46" s="19"/>
      <c r="O46" s="19"/>
      <c r="P46" s="19"/>
    </row>
    <row r="47" spans="1:16" x14ac:dyDescent="0.2">
      <c r="A47" s="90" t="s">
        <v>275</v>
      </c>
      <c r="B47" s="5">
        <v>228</v>
      </c>
      <c r="C47" s="5">
        <v>228</v>
      </c>
      <c r="D47" s="5">
        <v>368</v>
      </c>
      <c r="E47" s="21">
        <f t="shared" si="1"/>
        <v>1.2966238451943878E-3</v>
      </c>
      <c r="H47" s="18"/>
      <c r="I47" s="19"/>
      <c r="J47" s="19"/>
      <c r="K47" s="19"/>
      <c r="M47" s="18"/>
      <c r="N47" s="19"/>
      <c r="O47" s="19"/>
      <c r="P47" s="19"/>
    </row>
    <row r="48" spans="1:16" x14ac:dyDescent="0.2">
      <c r="A48" s="90" t="s">
        <v>129</v>
      </c>
      <c r="B48" s="5">
        <v>281</v>
      </c>
      <c r="C48" s="5">
        <v>16765</v>
      </c>
      <c r="D48" s="5">
        <v>322</v>
      </c>
      <c r="E48" s="21">
        <f t="shared" si="1"/>
        <v>1.1345458645450894E-3</v>
      </c>
      <c r="H48" s="18"/>
      <c r="I48" s="19"/>
      <c r="J48" s="19"/>
      <c r="K48" s="19"/>
      <c r="M48" s="18"/>
      <c r="N48" s="19"/>
      <c r="O48" s="19"/>
      <c r="P48" s="19"/>
    </row>
    <row r="49" spans="1:16" x14ac:dyDescent="0.2">
      <c r="A49" s="90" t="s">
        <v>133</v>
      </c>
      <c r="B49" s="5">
        <v>252</v>
      </c>
      <c r="C49" s="5">
        <v>12817</v>
      </c>
      <c r="D49" s="5">
        <v>299</v>
      </c>
      <c r="E49" s="21">
        <f t="shared" si="1"/>
        <v>1.0535068742204402E-3</v>
      </c>
      <c r="H49" s="18"/>
      <c r="I49" s="19"/>
      <c r="J49" s="19"/>
      <c r="K49" s="19"/>
      <c r="M49" s="18"/>
      <c r="N49" s="19"/>
      <c r="O49" s="19"/>
      <c r="P49" s="19"/>
    </row>
    <row r="50" spans="1:16" x14ac:dyDescent="0.2">
      <c r="A50" s="90" t="s">
        <v>143</v>
      </c>
      <c r="B50" s="5">
        <v>0</v>
      </c>
      <c r="C50" s="5">
        <v>21731</v>
      </c>
      <c r="D50" s="5">
        <v>280</v>
      </c>
      <c r="E50" s="21">
        <f t="shared" si="1"/>
        <v>9.8656162134355598E-4</v>
      </c>
      <c r="H50" s="18"/>
      <c r="I50" s="19"/>
      <c r="J50" s="19"/>
      <c r="K50" s="19"/>
      <c r="M50" s="18"/>
      <c r="N50" s="19"/>
      <c r="O50" s="19"/>
      <c r="P50" s="19"/>
    </row>
    <row r="51" spans="1:16" x14ac:dyDescent="0.2">
      <c r="A51" s="90" t="s">
        <v>125</v>
      </c>
      <c r="B51" s="5">
        <v>240</v>
      </c>
      <c r="C51" s="5">
        <v>14112</v>
      </c>
      <c r="D51" s="5">
        <v>273</v>
      </c>
      <c r="E51" s="21">
        <f t="shared" si="1"/>
        <v>9.6189758080996704E-4</v>
      </c>
      <c r="H51" s="18"/>
      <c r="I51" s="19"/>
      <c r="J51" s="19"/>
      <c r="K51" s="19"/>
      <c r="M51" s="18"/>
      <c r="N51" s="19"/>
      <c r="O51" s="19"/>
      <c r="P51" s="19"/>
    </row>
    <row r="52" spans="1:16" x14ac:dyDescent="0.2">
      <c r="A52" s="90" t="s">
        <v>145</v>
      </c>
      <c r="B52" s="5">
        <v>220</v>
      </c>
      <c r="C52" s="5">
        <v>14702</v>
      </c>
      <c r="D52" s="5">
        <v>271</v>
      </c>
      <c r="E52" s="21">
        <f t="shared" si="1"/>
        <v>9.5485071208608458E-4</v>
      </c>
      <c r="H52" s="18"/>
      <c r="I52" s="19"/>
      <c r="J52" s="19"/>
      <c r="K52" s="19"/>
      <c r="M52" s="18"/>
      <c r="N52" s="19"/>
      <c r="O52" s="19"/>
      <c r="P52" s="19"/>
    </row>
    <row r="53" spans="1:16" x14ac:dyDescent="0.2">
      <c r="A53" s="90" t="s">
        <v>132</v>
      </c>
      <c r="B53" s="5">
        <v>220</v>
      </c>
      <c r="C53" s="5">
        <v>15009</v>
      </c>
      <c r="D53" s="5">
        <v>259</v>
      </c>
      <c r="E53" s="21">
        <f t="shared" si="1"/>
        <v>9.1256949974278926E-4</v>
      </c>
      <c r="H53" s="18"/>
      <c r="I53" s="19"/>
      <c r="J53" s="19"/>
      <c r="K53" s="19"/>
      <c r="M53" s="18"/>
      <c r="N53" s="19"/>
      <c r="O53" s="19"/>
      <c r="P53" s="19"/>
    </row>
    <row r="54" spans="1:16" x14ac:dyDescent="0.2">
      <c r="A54" s="90" t="s">
        <v>63</v>
      </c>
      <c r="B54" s="5">
        <v>80</v>
      </c>
      <c r="C54" s="5">
        <v>15358</v>
      </c>
      <c r="D54" s="5">
        <v>233</v>
      </c>
      <c r="E54" s="21">
        <f t="shared" si="1"/>
        <v>8.2096020633231628E-4</v>
      </c>
      <c r="H54" s="18"/>
      <c r="I54" s="19"/>
      <c r="J54" s="19"/>
      <c r="K54" s="19"/>
      <c r="M54" s="18"/>
      <c r="N54" s="19"/>
      <c r="O54" s="19"/>
      <c r="P54" s="19"/>
    </row>
    <row r="55" spans="1:16" x14ac:dyDescent="0.2">
      <c r="A55" s="90" t="s">
        <v>140</v>
      </c>
      <c r="B55" s="5">
        <v>157</v>
      </c>
      <c r="C55" s="5">
        <v>10500</v>
      </c>
      <c r="D55" s="5">
        <v>193</v>
      </c>
      <c r="E55" s="21">
        <f t="shared" si="1"/>
        <v>6.8002283185466541E-4</v>
      </c>
      <c r="H55" s="18"/>
      <c r="I55" s="19"/>
      <c r="J55" s="19"/>
      <c r="K55" s="19"/>
      <c r="M55" s="18"/>
      <c r="N55" s="19"/>
      <c r="O55" s="19"/>
      <c r="P55" s="19"/>
    </row>
    <row r="56" spans="1:16" x14ac:dyDescent="0.2">
      <c r="A56" s="90" t="s">
        <v>126</v>
      </c>
      <c r="B56" s="5">
        <v>118</v>
      </c>
      <c r="C56" s="5">
        <v>7543</v>
      </c>
      <c r="D56" s="5">
        <v>147</v>
      </c>
      <c r="E56" s="21">
        <f t="shared" si="1"/>
        <v>5.1794485120536693E-4</v>
      </c>
      <c r="H56" s="18"/>
      <c r="I56" s="19"/>
      <c r="J56" s="19"/>
      <c r="K56" s="19"/>
      <c r="M56" s="18"/>
      <c r="N56" s="19"/>
      <c r="O56" s="19"/>
      <c r="P56" s="19"/>
    </row>
    <row r="57" spans="1:16" x14ac:dyDescent="0.2">
      <c r="A57" s="90" t="s">
        <v>235</v>
      </c>
      <c r="B57" s="5">
        <v>105</v>
      </c>
      <c r="C57" s="5">
        <v>8568</v>
      </c>
      <c r="D57" s="5">
        <v>126</v>
      </c>
      <c r="E57" s="21">
        <f t="shared" si="1"/>
        <v>4.4395272960460021E-4</v>
      </c>
      <c r="H57" s="18"/>
      <c r="I57" s="19"/>
      <c r="J57" s="19"/>
      <c r="K57" s="19"/>
      <c r="M57" s="18"/>
      <c r="N57" s="19"/>
      <c r="O57" s="19"/>
      <c r="P57" s="19"/>
    </row>
    <row r="58" spans="1:16" x14ac:dyDescent="0.2">
      <c r="A58" s="90" t="s">
        <v>134</v>
      </c>
      <c r="B58" s="5">
        <v>111</v>
      </c>
      <c r="C58" s="5">
        <v>10672</v>
      </c>
      <c r="D58" s="5">
        <v>125</v>
      </c>
      <c r="E58" s="21">
        <f t="shared" si="1"/>
        <v>4.4042929524265893E-4</v>
      </c>
      <c r="H58" s="18"/>
      <c r="I58" s="19"/>
      <c r="J58" s="19"/>
      <c r="K58" s="19"/>
      <c r="M58" s="18"/>
      <c r="N58" s="19"/>
      <c r="O58" s="19"/>
      <c r="P58" s="19"/>
    </row>
    <row r="59" spans="1:16" x14ac:dyDescent="0.2">
      <c r="A59" s="90" t="s">
        <v>253</v>
      </c>
      <c r="B59" s="5">
        <v>0</v>
      </c>
      <c r="C59" s="5">
        <v>7166</v>
      </c>
      <c r="D59" s="5">
        <v>107</v>
      </c>
      <c r="E59" s="21">
        <f t="shared" si="1"/>
        <v>3.7700747672771606E-4</v>
      </c>
      <c r="H59" s="18"/>
      <c r="I59" s="19"/>
      <c r="J59" s="19"/>
      <c r="K59" s="19"/>
      <c r="M59" s="18"/>
      <c r="N59" s="19"/>
      <c r="O59" s="19"/>
      <c r="P59" s="19"/>
    </row>
    <row r="60" spans="1:16" x14ac:dyDescent="0.2">
      <c r="A60" s="90" t="s">
        <v>128</v>
      </c>
      <c r="B60" s="5">
        <v>60</v>
      </c>
      <c r="C60" s="5">
        <v>3819</v>
      </c>
      <c r="D60" s="5">
        <v>76</v>
      </c>
      <c r="E60" s="21">
        <f t="shared" si="1"/>
        <v>2.6778101150753665E-4</v>
      </c>
      <c r="H60" s="18"/>
      <c r="I60" s="19"/>
      <c r="J60" s="19"/>
      <c r="K60" s="19"/>
      <c r="M60" s="18"/>
      <c r="N60" s="19"/>
      <c r="O60" s="19"/>
      <c r="P60" s="19"/>
    </row>
    <row r="61" spans="1:16" x14ac:dyDescent="0.2">
      <c r="A61" s="90" t="s">
        <v>276</v>
      </c>
      <c r="B61" s="5">
        <v>62</v>
      </c>
      <c r="C61" s="5">
        <v>3952</v>
      </c>
      <c r="D61" s="5">
        <v>68</v>
      </c>
      <c r="E61" s="21">
        <f t="shared" si="1"/>
        <v>2.3959353661200645E-4</v>
      </c>
      <c r="H61" s="18"/>
      <c r="I61" s="19"/>
      <c r="J61" s="19"/>
      <c r="K61" s="19"/>
      <c r="M61" s="18"/>
      <c r="N61" s="19"/>
      <c r="O61" s="19"/>
      <c r="P61" s="19"/>
    </row>
    <row r="62" spans="1:16" x14ac:dyDescent="0.2">
      <c r="A62" s="90" t="s">
        <v>217</v>
      </c>
      <c r="B62" s="5">
        <v>60</v>
      </c>
      <c r="C62" s="5">
        <v>120</v>
      </c>
      <c r="D62" s="5">
        <v>63</v>
      </c>
      <c r="E62" s="21">
        <f t="shared" si="1"/>
        <v>2.2197636480230011E-4</v>
      </c>
      <c r="H62" s="18"/>
      <c r="I62" s="19"/>
      <c r="J62" s="19"/>
      <c r="K62" s="19"/>
      <c r="M62" s="18"/>
      <c r="N62" s="19"/>
      <c r="O62" s="19"/>
      <c r="P62" s="19"/>
    </row>
    <row r="63" spans="1:16" x14ac:dyDescent="0.2">
      <c r="A63" s="90" t="s">
        <v>234</v>
      </c>
      <c r="B63" s="5">
        <v>40</v>
      </c>
      <c r="C63" s="5">
        <v>1102</v>
      </c>
      <c r="D63" s="5">
        <v>55</v>
      </c>
      <c r="E63" s="21">
        <f t="shared" si="1"/>
        <v>1.9378888990676993E-4</v>
      </c>
      <c r="H63" s="18"/>
      <c r="I63" s="19"/>
      <c r="J63" s="19"/>
      <c r="K63" s="19"/>
      <c r="M63" s="18"/>
      <c r="N63" s="19"/>
      <c r="O63" s="19"/>
      <c r="P63" s="19"/>
    </row>
    <row r="64" spans="1:16" x14ac:dyDescent="0.2">
      <c r="A64" s="90" t="s">
        <v>233</v>
      </c>
      <c r="B64" s="5">
        <v>0</v>
      </c>
      <c r="C64" s="5">
        <v>2</v>
      </c>
      <c r="D64" s="5">
        <v>50</v>
      </c>
      <c r="E64" s="21">
        <f t="shared" si="1"/>
        <v>1.7617171809706356E-4</v>
      </c>
      <c r="H64" s="18"/>
      <c r="I64" s="19"/>
      <c r="J64" s="19"/>
      <c r="K64" s="19"/>
      <c r="M64" s="18"/>
      <c r="N64" s="19"/>
      <c r="O64" s="19"/>
      <c r="P64" s="19"/>
    </row>
    <row r="65" spans="1:19" x14ac:dyDescent="0.2">
      <c r="A65" s="90" t="s">
        <v>67</v>
      </c>
      <c r="B65" s="5">
        <v>0</v>
      </c>
      <c r="C65" s="5">
        <v>1100</v>
      </c>
      <c r="D65" s="5">
        <v>28</v>
      </c>
      <c r="E65" s="21">
        <f t="shared" si="1"/>
        <v>9.8656162134355595E-5</v>
      </c>
      <c r="H65" s="18"/>
      <c r="I65" s="19"/>
      <c r="J65" s="19"/>
      <c r="K65" s="19"/>
      <c r="M65" s="18"/>
      <c r="N65" s="19"/>
      <c r="O65" s="19"/>
      <c r="P65" s="19"/>
    </row>
    <row r="66" spans="1:19" x14ac:dyDescent="0.2">
      <c r="A66" s="90" t="s">
        <v>274</v>
      </c>
      <c r="B66" s="5">
        <v>0</v>
      </c>
      <c r="C66" s="5">
        <v>2688</v>
      </c>
      <c r="D66" s="5">
        <v>27</v>
      </c>
      <c r="E66" s="21">
        <f t="shared" si="1"/>
        <v>9.5132727772414324E-5</v>
      </c>
      <c r="H66" s="18"/>
      <c r="I66" s="19"/>
      <c r="J66" s="19"/>
      <c r="K66" s="19"/>
      <c r="M66" s="18"/>
      <c r="N66" s="19"/>
      <c r="O66" s="19"/>
      <c r="P66" s="19"/>
    </row>
    <row r="67" spans="1:19" x14ac:dyDescent="0.2">
      <c r="A67" s="90" t="s">
        <v>254</v>
      </c>
      <c r="B67" s="5">
        <v>20</v>
      </c>
      <c r="C67" s="5">
        <v>1715</v>
      </c>
      <c r="D67" s="5">
        <v>22</v>
      </c>
      <c r="E67" s="21">
        <f t="shared" si="1"/>
        <v>7.7515555962707965E-5</v>
      </c>
      <c r="H67" s="18"/>
      <c r="I67" s="19"/>
      <c r="J67" s="19"/>
      <c r="K67" s="19"/>
      <c r="M67" s="18"/>
      <c r="N67" s="19"/>
      <c r="O67" s="19"/>
      <c r="P67" s="19"/>
    </row>
    <row r="68" spans="1:19" x14ac:dyDescent="0.2">
      <c r="A68" s="90" t="s">
        <v>286</v>
      </c>
      <c r="B68" s="5">
        <v>0</v>
      </c>
      <c r="C68" s="5">
        <v>7</v>
      </c>
      <c r="D68" s="5">
        <v>12</v>
      </c>
      <c r="E68" s="21">
        <f t="shared" si="1"/>
        <v>4.2281212343295254E-5</v>
      </c>
      <c r="H68" s="18"/>
      <c r="I68" s="19"/>
      <c r="J68" s="19"/>
      <c r="K68" s="19"/>
      <c r="M68" s="18"/>
      <c r="N68" s="19"/>
      <c r="O68" s="19"/>
      <c r="P68" s="19"/>
    </row>
    <row r="69" spans="1:19" x14ac:dyDescent="0.2">
      <c r="A69" s="90" t="s">
        <v>255</v>
      </c>
      <c r="B69" s="5">
        <v>15</v>
      </c>
      <c r="C69" s="5">
        <v>1314</v>
      </c>
      <c r="D69" s="5">
        <v>9</v>
      </c>
      <c r="E69" s="21">
        <f t="shared" si="1"/>
        <v>3.1710909257471446E-5</v>
      </c>
      <c r="H69" s="18"/>
      <c r="I69" s="19"/>
      <c r="J69" s="19"/>
      <c r="K69" s="19"/>
      <c r="M69" s="18"/>
      <c r="N69" s="19"/>
      <c r="O69" s="19"/>
      <c r="P69" s="19"/>
    </row>
    <row r="70" spans="1:19" x14ac:dyDescent="0.2">
      <c r="A70" s="123" t="s">
        <v>11</v>
      </c>
      <c r="B70" s="121">
        <f>SUM(B13:B69)</f>
        <v>218930</v>
      </c>
      <c r="C70" s="121">
        <f>SUM(C13:C69)</f>
        <v>12394071</v>
      </c>
      <c r="D70" s="121">
        <f>SUM(D13:D69)</f>
        <v>283814</v>
      </c>
      <c r="E70" s="124">
        <f>SUM(E13:E69)</f>
        <v>0.99999999999999989</v>
      </c>
      <c r="Q70" s="22"/>
      <c r="R70" s="22"/>
      <c r="S70" s="22"/>
    </row>
  </sheetData>
  <sheetProtection selectLockedCells="1" selectUnlockedCells="1"/>
  <sortState xmlns:xlrd2="http://schemas.microsoft.com/office/spreadsheetml/2017/richdata2" ref="A13:E69">
    <sortCondition descending="1" ref="D13:D69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0:E4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0" spans="1:5" x14ac:dyDescent="0.2">
      <c r="A10" s="3" t="s">
        <v>42</v>
      </c>
      <c r="B10" s="4"/>
      <c r="C10" s="4"/>
      <c r="D10" s="4"/>
      <c r="E10" s="5" t="str">
        <f>Principal!C11</f>
        <v>Datos al 31/07/2019</v>
      </c>
    </row>
    <row r="11" spans="1:5" x14ac:dyDescent="0.2">
      <c r="A11" s="3"/>
      <c r="B11" s="4"/>
      <c r="C11" s="4"/>
      <c r="D11" s="4"/>
      <c r="E11" s="5"/>
    </row>
    <row r="12" spans="1:5" x14ac:dyDescent="0.2">
      <c r="A12" s="7" t="s">
        <v>9</v>
      </c>
      <c r="B12" s="6" t="s">
        <v>4</v>
      </c>
      <c r="C12" s="6" t="s">
        <v>5</v>
      </c>
      <c r="D12" s="6" t="s">
        <v>6</v>
      </c>
      <c r="E12" s="23" t="s">
        <v>12</v>
      </c>
    </row>
    <row r="13" spans="1:5" x14ac:dyDescent="0.2">
      <c r="A13" s="90" t="s">
        <v>146</v>
      </c>
      <c r="B13" s="5">
        <v>35970</v>
      </c>
      <c r="C13" s="5">
        <v>2493532</v>
      </c>
      <c r="D13" s="5">
        <v>41344</v>
      </c>
      <c r="E13" s="21">
        <f t="shared" ref="E13:E46" si="0">+D13/$D$47</f>
        <v>0.2458625467563437</v>
      </c>
    </row>
    <row r="14" spans="1:5" x14ac:dyDescent="0.2">
      <c r="A14" s="90" t="s">
        <v>138</v>
      </c>
      <c r="B14" s="5">
        <v>30510</v>
      </c>
      <c r="C14" s="5">
        <v>2277116</v>
      </c>
      <c r="D14" s="5">
        <v>34619</v>
      </c>
      <c r="E14" s="21">
        <f t="shared" si="0"/>
        <v>0.20587063434011857</v>
      </c>
    </row>
    <row r="15" spans="1:5" x14ac:dyDescent="0.2">
      <c r="A15" s="90" t="s">
        <v>137</v>
      </c>
      <c r="B15" s="5">
        <v>17246</v>
      </c>
      <c r="C15" s="5">
        <v>1285082</v>
      </c>
      <c r="D15" s="5">
        <v>19855</v>
      </c>
      <c r="E15" s="21">
        <f t="shared" si="0"/>
        <v>0.11807277636046837</v>
      </c>
    </row>
    <row r="16" spans="1:5" x14ac:dyDescent="0.2">
      <c r="A16" s="90" t="s">
        <v>65</v>
      </c>
      <c r="B16" s="5">
        <v>7961</v>
      </c>
      <c r="C16" s="5">
        <v>635465</v>
      </c>
      <c r="D16" s="5">
        <v>9814</v>
      </c>
      <c r="E16" s="21">
        <f t="shared" si="0"/>
        <v>5.8361431740198262E-2</v>
      </c>
    </row>
    <row r="17" spans="1:5" x14ac:dyDescent="0.2">
      <c r="A17" s="90" t="s">
        <v>141</v>
      </c>
      <c r="B17" s="5">
        <v>7643</v>
      </c>
      <c r="C17" s="5">
        <v>560519</v>
      </c>
      <c r="D17" s="5">
        <v>9006</v>
      </c>
      <c r="E17" s="21">
        <f t="shared" si="0"/>
        <v>5.3556455497475605E-2</v>
      </c>
    </row>
    <row r="18" spans="1:5" x14ac:dyDescent="0.2">
      <c r="A18" s="90" t="s">
        <v>117</v>
      </c>
      <c r="B18" s="5">
        <v>5888</v>
      </c>
      <c r="C18" s="5">
        <v>519561</v>
      </c>
      <c r="D18" s="5">
        <v>7654</v>
      </c>
      <c r="E18" s="21">
        <f t="shared" si="0"/>
        <v>4.551644574480105E-2</v>
      </c>
    </row>
    <row r="19" spans="1:5" x14ac:dyDescent="0.2">
      <c r="A19" s="90" t="s">
        <v>130</v>
      </c>
      <c r="B19" s="5">
        <v>5825</v>
      </c>
      <c r="C19" s="5">
        <v>433444</v>
      </c>
      <c r="D19" s="5">
        <v>6436</v>
      </c>
      <c r="E19" s="21">
        <f t="shared" si="0"/>
        <v>3.8273300864063178E-2</v>
      </c>
    </row>
    <row r="20" spans="1:5" x14ac:dyDescent="0.2">
      <c r="A20" s="90" t="s">
        <v>120</v>
      </c>
      <c r="B20" s="5">
        <v>5325</v>
      </c>
      <c r="C20" s="5">
        <v>404202</v>
      </c>
      <c r="D20" s="5">
        <v>6388</v>
      </c>
      <c r="E20" s="21">
        <f t="shared" si="0"/>
        <v>3.7987856730832131E-2</v>
      </c>
    </row>
    <row r="21" spans="1:5" x14ac:dyDescent="0.2">
      <c r="A21" s="90" t="s">
        <v>118</v>
      </c>
      <c r="B21" s="5">
        <v>5264</v>
      </c>
      <c r="C21" s="5">
        <v>350304</v>
      </c>
      <c r="D21" s="5">
        <v>6372</v>
      </c>
      <c r="E21" s="21">
        <f t="shared" si="0"/>
        <v>3.7892708686421778E-2</v>
      </c>
    </row>
    <row r="22" spans="1:5" x14ac:dyDescent="0.2">
      <c r="A22" s="90" t="s">
        <v>121</v>
      </c>
      <c r="B22" s="5">
        <v>4178</v>
      </c>
      <c r="C22" s="5">
        <v>314672</v>
      </c>
      <c r="D22" s="5">
        <v>5042</v>
      </c>
      <c r="E22" s="21">
        <f t="shared" si="0"/>
        <v>2.9983527494811459E-2</v>
      </c>
    </row>
    <row r="23" spans="1:5" x14ac:dyDescent="0.2">
      <c r="A23" s="90" t="s">
        <v>135</v>
      </c>
      <c r="B23" s="5">
        <v>3637</v>
      </c>
      <c r="C23" s="5">
        <v>304902</v>
      </c>
      <c r="D23" s="5">
        <v>4168</v>
      </c>
      <c r="E23" s="21">
        <f t="shared" si="0"/>
        <v>2.4786065568896103E-2</v>
      </c>
    </row>
    <row r="24" spans="1:5" x14ac:dyDescent="0.2">
      <c r="A24" s="90" t="s">
        <v>142</v>
      </c>
      <c r="B24" s="5">
        <v>2810</v>
      </c>
      <c r="C24" s="5">
        <v>207477</v>
      </c>
      <c r="D24" s="5">
        <v>3180</v>
      </c>
      <c r="E24" s="21">
        <f t="shared" si="0"/>
        <v>1.891067382655701E-2</v>
      </c>
    </row>
    <row r="25" spans="1:5" x14ac:dyDescent="0.2">
      <c r="A25" s="90" t="s">
        <v>119</v>
      </c>
      <c r="B25" s="5">
        <v>2071</v>
      </c>
      <c r="C25" s="5">
        <v>149563</v>
      </c>
      <c r="D25" s="5">
        <v>2639</v>
      </c>
      <c r="E25" s="21">
        <f t="shared" si="0"/>
        <v>1.569348057493206E-2</v>
      </c>
    </row>
    <row r="26" spans="1:5" x14ac:dyDescent="0.2">
      <c r="A26" s="90" t="s">
        <v>124</v>
      </c>
      <c r="B26" s="5">
        <v>1889</v>
      </c>
      <c r="C26" s="5">
        <v>120766</v>
      </c>
      <c r="D26" s="5">
        <v>2323</v>
      </c>
      <c r="E26" s="21">
        <f t="shared" si="0"/>
        <v>1.3814306697827652E-2</v>
      </c>
    </row>
    <row r="27" spans="1:5" x14ac:dyDescent="0.2">
      <c r="A27" s="90" t="s">
        <v>144</v>
      </c>
      <c r="B27" s="5">
        <v>1464</v>
      </c>
      <c r="C27" s="5">
        <v>95678</v>
      </c>
      <c r="D27" s="5">
        <v>1822</v>
      </c>
      <c r="E27" s="21">
        <f t="shared" si="0"/>
        <v>1.0834983557228575E-2</v>
      </c>
    </row>
    <row r="28" spans="1:5" x14ac:dyDescent="0.2">
      <c r="A28" s="90" t="s">
        <v>123</v>
      </c>
      <c r="B28" s="5">
        <v>1357</v>
      </c>
      <c r="C28" s="5">
        <v>88697</v>
      </c>
      <c r="D28" s="5">
        <v>1695</v>
      </c>
      <c r="E28" s="21">
        <f t="shared" si="0"/>
        <v>1.0079745954721425E-2</v>
      </c>
    </row>
    <row r="29" spans="1:5" x14ac:dyDescent="0.2">
      <c r="A29" s="90" t="s">
        <v>236</v>
      </c>
      <c r="B29" s="5">
        <v>873</v>
      </c>
      <c r="C29" s="5">
        <v>54652</v>
      </c>
      <c r="D29" s="5">
        <v>986</v>
      </c>
      <c r="E29" s="21">
        <f t="shared" si="0"/>
        <v>5.863498236787802E-3</v>
      </c>
    </row>
    <row r="30" spans="1:5" x14ac:dyDescent="0.2">
      <c r="A30" s="90" t="s">
        <v>131</v>
      </c>
      <c r="B30" s="5">
        <v>812</v>
      </c>
      <c r="C30" s="5">
        <v>52788</v>
      </c>
      <c r="D30" s="5">
        <v>896</v>
      </c>
      <c r="E30" s="21">
        <f t="shared" si="0"/>
        <v>5.3282904869795845E-3</v>
      </c>
    </row>
    <row r="31" spans="1:5" x14ac:dyDescent="0.2">
      <c r="A31" s="90" t="s">
        <v>116</v>
      </c>
      <c r="B31" s="5">
        <v>714</v>
      </c>
      <c r="C31" s="5">
        <v>53852</v>
      </c>
      <c r="D31" s="5">
        <v>820</v>
      </c>
      <c r="E31" s="21">
        <f t="shared" si="0"/>
        <v>4.8763372760304239E-3</v>
      </c>
    </row>
    <row r="32" spans="1:5" x14ac:dyDescent="0.2">
      <c r="A32" s="90" t="s">
        <v>139</v>
      </c>
      <c r="B32" s="5">
        <v>366</v>
      </c>
      <c r="C32" s="5">
        <v>25446</v>
      </c>
      <c r="D32" s="5">
        <v>458</v>
      </c>
      <c r="E32" s="21">
        <f t="shared" si="0"/>
        <v>2.7236127712462611E-3</v>
      </c>
    </row>
    <row r="33" spans="1:5" x14ac:dyDescent="0.2">
      <c r="A33" s="90" t="s">
        <v>216</v>
      </c>
      <c r="B33" s="5">
        <v>332</v>
      </c>
      <c r="C33" s="5">
        <v>21974</v>
      </c>
      <c r="D33" s="5">
        <v>423</v>
      </c>
      <c r="E33" s="21">
        <f t="shared" si="0"/>
        <v>2.5154764240986208E-3</v>
      </c>
    </row>
    <row r="34" spans="1:5" x14ac:dyDescent="0.2">
      <c r="A34" s="90" t="s">
        <v>129</v>
      </c>
      <c r="B34" s="5">
        <v>281</v>
      </c>
      <c r="C34" s="5">
        <v>16765</v>
      </c>
      <c r="D34" s="5">
        <v>322</v>
      </c>
      <c r="E34" s="21">
        <f t="shared" si="0"/>
        <v>1.9148543937582883E-3</v>
      </c>
    </row>
    <row r="35" spans="1:5" x14ac:dyDescent="0.2">
      <c r="A35" s="90" t="s">
        <v>133</v>
      </c>
      <c r="B35" s="5">
        <v>252</v>
      </c>
      <c r="C35" s="5">
        <v>12817</v>
      </c>
      <c r="D35" s="5">
        <v>299</v>
      </c>
      <c r="E35" s="21">
        <f t="shared" si="0"/>
        <v>1.7780790799184105E-3</v>
      </c>
    </row>
    <row r="36" spans="1:5" x14ac:dyDescent="0.2">
      <c r="A36" s="90" t="s">
        <v>125</v>
      </c>
      <c r="B36" s="5">
        <v>240</v>
      </c>
      <c r="C36" s="5">
        <v>14112</v>
      </c>
      <c r="D36" s="5">
        <v>273</v>
      </c>
      <c r="E36" s="21">
        <f t="shared" si="0"/>
        <v>1.6234635077515922E-3</v>
      </c>
    </row>
    <row r="37" spans="1:5" x14ac:dyDescent="0.2">
      <c r="A37" s="90" t="s">
        <v>145</v>
      </c>
      <c r="B37" s="5">
        <v>214</v>
      </c>
      <c r="C37" s="5">
        <v>13542</v>
      </c>
      <c r="D37" s="5">
        <v>264</v>
      </c>
      <c r="E37" s="21">
        <f t="shared" si="0"/>
        <v>1.5699427327707704E-3</v>
      </c>
    </row>
    <row r="38" spans="1:5" x14ac:dyDescent="0.2">
      <c r="A38" s="90" t="s">
        <v>132</v>
      </c>
      <c r="B38" s="5">
        <v>220</v>
      </c>
      <c r="C38" s="5">
        <v>15009</v>
      </c>
      <c r="D38" s="5">
        <v>259</v>
      </c>
      <c r="E38" s="21">
        <f t="shared" si="0"/>
        <v>1.5402089688925362E-3</v>
      </c>
    </row>
    <row r="39" spans="1:5" x14ac:dyDescent="0.2">
      <c r="A39" s="90" t="s">
        <v>140</v>
      </c>
      <c r="B39" s="5">
        <v>157</v>
      </c>
      <c r="C39" s="5">
        <v>10500</v>
      </c>
      <c r="D39" s="5">
        <v>193</v>
      </c>
      <c r="E39" s="21">
        <f t="shared" si="0"/>
        <v>1.1477232856998436E-3</v>
      </c>
    </row>
    <row r="40" spans="1:5" x14ac:dyDescent="0.2">
      <c r="A40" s="90" t="s">
        <v>126</v>
      </c>
      <c r="B40" s="5">
        <v>118</v>
      </c>
      <c r="C40" s="5">
        <v>7543</v>
      </c>
      <c r="D40" s="5">
        <v>147</v>
      </c>
      <c r="E40" s="21">
        <f t="shared" si="0"/>
        <v>8.7417265802008817E-4</v>
      </c>
    </row>
    <row r="41" spans="1:5" x14ac:dyDescent="0.2">
      <c r="A41" s="90" t="s">
        <v>235</v>
      </c>
      <c r="B41" s="5">
        <v>105</v>
      </c>
      <c r="C41" s="5">
        <v>8568</v>
      </c>
      <c r="D41" s="5">
        <v>126</v>
      </c>
      <c r="E41" s="21">
        <f t="shared" si="0"/>
        <v>7.4929084973150413E-4</v>
      </c>
    </row>
    <row r="42" spans="1:5" x14ac:dyDescent="0.2">
      <c r="A42" s="90" t="s">
        <v>134</v>
      </c>
      <c r="B42" s="5">
        <v>111</v>
      </c>
      <c r="C42" s="5">
        <v>10672</v>
      </c>
      <c r="D42" s="5">
        <v>125</v>
      </c>
      <c r="E42" s="21">
        <f t="shared" si="0"/>
        <v>7.4334409695585725E-4</v>
      </c>
    </row>
    <row r="43" spans="1:5" x14ac:dyDescent="0.2">
      <c r="A43" s="90" t="s">
        <v>128</v>
      </c>
      <c r="B43" s="5">
        <v>60</v>
      </c>
      <c r="C43" s="5">
        <v>3819</v>
      </c>
      <c r="D43" s="5">
        <v>76</v>
      </c>
      <c r="E43" s="21">
        <f t="shared" si="0"/>
        <v>4.5195321094916119E-4</v>
      </c>
    </row>
    <row r="44" spans="1:5" x14ac:dyDescent="0.2">
      <c r="A44" s="90" t="s">
        <v>276</v>
      </c>
      <c r="B44" s="5">
        <v>62</v>
      </c>
      <c r="C44" s="5">
        <v>3952</v>
      </c>
      <c r="D44" s="5">
        <v>68</v>
      </c>
      <c r="E44" s="21">
        <f t="shared" si="0"/>
        <v>4.0437918874398633E-4</v>
      </c>
    </row>
    <row r="45" spans="1:5" x14ac:dyDescent="0.2">
      <c r="A45" s="90" t="s">
        <v>66</v>
      </c>
      <c r="B45" s="5">
        <v>28</v>
      </c>
      <c r="C45" s="5">
        <v>28</v>
      </c>
      <c r="D45" s="5">
        <v>45</v>
      </c>
      <c r="E45" s="21">
        <f t="shared" si="0"/>
        <v>2.6760387490410863E-4</v>
      </c>
    </row>
    <row r="46" spans="1:5" x14ac:dyDescent="0.2">
      <c r="A46" s="90" t="s">
        <v>254</v>
      </c>
      <c r="B46" s="5">
        <v>20</v>
      </c>
      <c r="C46" s="5">
        <v>1715</v>
      </c>
      <c r="D46" s="5">
        <v>22</v>
      </c>
      <c r="E46" s="21">
        <f t="shared" si="0"/>
        <v>1.3082856106423087E-4</v>
      </c>
    </row>
    <row r="47" spans="1:5" x14ac:dyDescent="0.2">
      <c r="A47" s="123" t="s">
        <v>13</v>
      </c>
      <c r="B47" s="121">
        <f>SUM(B13:B46)</f>
        <v>144003</v>
      </c>
      <c r="C47" s="121">
        <f>SUM(C13:C46)</f>
        <v>10568734</v>
      </c>
      <c r="D47" s="121">
        <f>SUM(D13:D46)</f>
        <v>168159</v>
      </c>
      <c r="E47" s="124">
        <f>SUM(E13:E46)</f>
        <v>1</v>
      </c>
    </row>
  </sheetData>
  <sheetProtection selectLockedCells="1" selectUnlockedCells="1"/>
  <sortState xmlns:xlrd2="http://schemas.microsoft.com/office/spreadsheetml/2017/richdata2" ref="A13:E46">
    <sortCondition descending="1" ref="D13:D46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110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43</v>
      </c>
      <c r="B10" s="3"/>
      <c r="C10" s="3"/>
      <c r="D10" s="3"/>
      <c r="E10" s="4"/>
      <c r="F10" s="4"/>
      <c r="G10" s="24"/>
      <c r="H10" s="24"/>
      <c r="I10" s="25"/>
    </row>
    <row r="11" spans="1:18" x14ac:dyDescent="0.2">
      <c r="A11" s="3"/>
      <c r="B11" s="3"/>
      <c r="C11" s="3"/>
      <c r="D11" s="3"/>
      <c r="E11" s="24"/>
      <c r="G11" s="24"/>
      <c r="H11" s="24"/>
      <c r="I11" s="25"/>
    </row>
    <row r="12" spans="1:18" x14ac:dyDescent="0.2">
      <c r="A12" s="24"/>
      <c r="B12" s="3"/>
      <c r="C12" s="3"/>
      <c r="D12" s="3"/>
      <c r="E12" s="3" t="str">
        <f>+CONCATENATE(MID(Principal!C11,1,14)," de ambas temporadas")</f>
        <v>Datos al 31/07 de ambas temporadas</v>
      </c>
      <c r="F12" s="4"/>
      <c r="G12" s="24"/>
      <c r="H12" s="24"/>
      <c r="I12" s="25"/>
    </row>
    <row r="13" spans="1:18" ht="3.75" customHeight="1" x14ac:dyDescent="0.2">
      <c r="A13" s="26"/>
      <c r="B13" s="26"/>
      <c r="C13" s="26"/>
      <c r="D13" s="26"/>
      <c r="E13" s="25"/>
      <c r="F13" s="25"/>
      <c r="G13" s="27"/>
      <c r="H13" s="27"/>
      <c r="I13" s="25"/>
    </row>
    <row r="14" spans="1:18" x14ac:dyDescent="0.2">
      <c r="A14" s="64" t="s">
        <v>36</v>
      </c>
      <c r="B14" s="65"/>
      <c r="C14" s="65"/>
      <c r="D14" s="66"/>
      <c r="E14" s="72" t="s">
        <v>44</v>
      </c>
      <c r="F14" s="72"/>
      <c r="G14" s="73"/>
      <c r="H14" s="110" t="s">
        <v>19</v>
      </c>
      <c r="I14" s="25"/>
    </row>
    <row r="15" spans="1:18" x14ac:dyDescent="0.2">
      <c r="A15" s="67" t="s">
        <v>14</v>
      </c>
      <c r="B15" s="68" t="s">
        <v>4</v>
      </c>
      <c r="C15" s="68" t="s">
        <v>5</v>
      </c>
      <c r="D15" s="69" t="s">
        <v>6</v>
      </c>
      <c r="E15" s="74" t="s">
        <v>4</v>
      </c>
      <c r="F15" s="74" t="s">
        <v>5</v>
      </c>
      <c r="G15" s="75" t="s">
        <v>6</v>
      </c>
      <c r="H15" s="111" t="s">
        <v>20</v>
      </c>
      <c r="I15" s="28"/>
      <c r="K15" s="29"/>
      <c r="L15" s="11"/>
      <c r="M15" s="11"/>
      <c r="N15" s="29"/>
      <c r="O15" s="29"/>
      <c r="P15" s="29"/>
      <c r="Q15" s="29"/>
      <c r="R15" s="30"/>
    </row>
    <row r="16" spans="1:18" x14ac:dyDescent="0.2">
      <c r="A16" s="34" t="s">
        <v>68</v>
      </c>
      <c r="B16" s="20">
        <v>0</v>
      </c>
      <c r="C16" s="20">
        <v>0</v>
      </c>
      <c r="D16" s="20">
        <v>0</v>
      </c>
      <c r="E16" s="85">
        <v>80</v>
      </c>
      <c r="F16" s="86">
        <v>15358</v>
      </c>
      <c r="G16" s="86">
        <v>233</v>
      </c>
      <c r="H16" s="108" t="s">
        <v>15</v>
      </c>
      <c r="I16" s="31"/>
      <c r="K16" s="32"/>
      <c r="L16" s="33"/>
      <c r="M16" s="33"/>
      <c r="N16" s="16"/>
      <c r="O16" s="16"/>
      <c r="P16" s="16"/>
      <c r="Q16" s="16"/>
      <c r="R16" s="16"/>
    </row>
    <row r="17" spans="1:18" x14ac:dyDescent="0.2">
      <c r="A17" s="34" t="s">
        <v>186</v>
      </c>
      <c r="B17" s="20">
        <v>0</v>
      </c>
      <c r="C17" s="20">
        <v>1</v>
      </c>
      <c r="D17" s="20">
        <v>21</v>
      </c>
      <c r="E17" s="85">
        <v>0</v>
      </c>
      <c r="F17" s="86">
        <v>0</v>
      </c>
      <c r="G17" s="86">
        <v>0</v>
      </c>
      <c r="H17" s="108">
        <f t="shared" ref="H17:H49" si="0">(+G17-D17)/D17</f>
        <v>-1</v>
      </c>
      <c r="I17" s="31"/>
      <c r="K17" s="32"/>
      <c r="L17" s="33"/>
      <c r="M17" s="33"/>
      <c r="N17" s="16"/>
      <c r="O17" s="16"/>
      <c r="P17" s="16"/>
      <c r="Q17" s="16"/>
      <c r="R17" s="16"/>
    </row>
    <row r="18" spans="1:18" x14ac:dyDescent="0.2">
      <c r="A18" s="34" t="s">
        <v>69</v>
      </c>
      <c r="B18" s="20">
        <v>9550</v>
      </c>
      <c r="C18" s="20">
        <v>14436</v>
      </c>
      <c r="D18" s="20">
        <v>11245</v>
      </c>
      <c r="E18" s="85">
        <v>22037</v>
      </c>
      <c r="F18" s="86">
        <v>23717</v>
      </c>
      <c r="G18" s="86">
        <v>18813</v>
      </c>
      <c r="H18" s="108">
        <f t="shared" si="0"/>
        <v>0.67301022676745215</v>
      </c>
      <c r="I18" s="31"/>
      <c r="K18" s="32"/>
      <c r="L18" s="33"/>
      <c r="M18" s="33"/>
      <c r="N18" s="16"/>
      <c r="O18" s="16"/>
      <c r="P18" s="16"/>
      <c r="Q18" s="16"/>
      <c r="R18" s="16"/>
    </row>
    <row r="19" spans="1:18" x14ac:dyDescent="0.2">
      <c r="A19" s="34" t="s">
        <v>187</v>
      </c>
      <c r="B19" s="20">
        <v>0</v>
      </c>
      <c r="C19" s="20">
        <v>68</v>
      </c>
      <c r="D19" s="20">
        <v>1673</v>
      </c>
      <c r="E19" s="85">
        <v>0</v>
      </c>
      <c r="F19" s="86">
        <v>0</v>
      </c>
      <c r="G19" s="86">
        <v>0</v>
      </c>
      <c r="H19" s="108">
        <f t="shared" si="0"/>
        <v>-1</v>
      </c>
      <c r="I19" s="31"/>
      <c r="K19" s="32"/>
      <c r="L19" s="33"/>
      <c r="M19" s="33"/>
      <c r="N19" s="16"/>
      <c r="O19" s="16"/>
      <c r="P19" s="16"/>
      <c r="Q19" s="16"/>
      <c r="R19" s="16"/>
    </row>
    <row r="20" spans="1:18" x14ac:dyDescent="0.2">
      <c r="A20" s="34" t="s">
        <v>256</v>
      </c>
      <c r="B20" s="20">
        <v>0</v>
      </c>
      <c r="C20" s="20">
        <v>0</v>
      </c>
      <c r="D20" s="20">
        <v>0</v>
      </c>
      <c r="E20" s="85">
        <v>15</v>
      </c>
      <c r="F20" s="86">
        <v>1314</v>
      </c>
      <c r="G20" s="86">
        <v>9</v>
      </c>
      <c r="H20" s="108" t="s">
        <v>15</v>
      </c>
      <c r="I20" s="31"/>
      <c r="K20" s="32"/>
      <c r="L20" s="33"/>
      <c r="M20" s="33"/>
      <c r="N20" s="16"/>
      <c r="O20" s="16"/>
      <c r="P20" s="16"/>
      <c r="Q20" s="16"/>
      <c r="R20" s="16"/>
    </row>
    <row r="21" spans="1:18" x14ac:dyDescent="0.2">
      <c r="A21" s="34" t="s">
        <v>257</v>
      </c>
      <c r="B21" s="20">
        <v>0</v>
      </c>
      <c r="C21" s="20">
        <v>0</v>
      </c>
      <c r="D21" s="20">
        <v>0</v>
      </c>
      <c r="E21" s="85">
        <v>0</v>
      </c>
      <c r="F21" s="86">
        <v>7166</v>
      </c>
      <c r="G21" s="86">
        <v>107</v>
      </c>
      <c r="H21" s="108" t="s">
        <v>15</v>
      </c>
      <c r="I21" s="31"/>
      <c r="K21" s="32"/>
      <c r="L21" s="33"/>
      <c r="M21" s="33"/>
      <c r="N21" s="16"/>
      <c r="O21" s="16"/>
      <c r="P21" s="16"/>
      <c r="Q21" s="16"/>
      <c r="R21" s="16"/>
    </row>
    <row r="22" spans="1:18" x14ac:dyDescent="0.2">
      <c r="A22" s="34" t="s">
        <v>188</v>
      </c>
      <c r="B22" s="20">
        <v>0</v>
      </c>
      <c r="C22" s="20">
        <v>12</v>
      </c>
      <c r="D22" s="20">
        <v>333</v>
      </c>
      <c r="E22" s="85">
        <v>0</v>
      </c>
      <c r="F22" s="86">
        <v>0</v>
      </c>
      <c r="G22" s="86">
        <v>0</v>
      </c>
      <c r="H22" s="108">
        <f t="shared" si="0"/>
        <v>-1</v>
      </c>
      <c r="I22" s="31"/>
      <c r="K22" s="32"/>
      <c r="L22" s="33"/>
      <c r="M22" s="33"/>
      <c r="N22" s="16"/>
      <c r="O22" s="16"/>
      <c r="P22" s="16"/>
      <c r="Q22" s="16"/>
      <c r="R22" s="16"/>
    </row>
    <row r="23" spans="1:18" x14ac:dyDescent="0.2">
      <c r="A23" s="34" t="s">
        <v>237</v>
      </c>
      <c r="B23" s="20">
        <v>0</v>
      </c>
      <c r="C23" s="20">
        <v>0</v>
      </c>
      <c r="D23" s="20">
        <v>0</v>
      </c>
      <c r="E23" s="85">
        <v>36</v>
      </c>
      <c r="F23" s="86">
        <v>144</v>
      </c>
      <c r="G23" s="86">
        <v>21</v>
      </c>
      <c r="H23" s="108" t="s">
        <v>15</v>
      </c>
      <c r="I23" s="31"/>
      <c r="K23" s="32"/>
      <c r="L23" s="33"/>
      <c r="M23" s="33"/>
      <c r="N23" s="16"/>
      <c r="O23" s="16"/>
      <c r="P23" s="16"/>
      <c r="Q23" s="16"/>
      <c r="R23" s="16"/>
    </row>
    <row r="24" spans="1:18" x14ac:dyDescent="0.2">
      <c r="A24" s="34" t="s">
        <v>147</v>
      </c>
      <c r="B24" s="20">
        <v>30</v>
      </c>
      <c r="C24" s="20">
        <v>5890</v>
      </c>
      <c r="D24" s="20">
        <v>29</v>
      </c>
      <c r="E24" s="85">
        <v>46</v>
      </c>
      <c r="F24" s="86">
        <v>7670</v>
      </c>
      <c r="G24" s="86">
        <v>48</v>
      </c>
      <c r="H24" s="108">
        <f t="shared" si="0"/>
        <v>0.65517241379310343</v>
      </c>
      <c r="I24" s="31"/>
      <c r="K24" s="32"/>
      <c r="L24" s="33"/>
      <c r="M24" s="33"/>
      <c r="N24" s="16"/>
      <c r="O24" s="16"/>
      <c r="P24" s="16"/>
      <c r="Q24" s="16"/>
      <c r="R24" s="16"/>
    </row>
    <row r="25" spans="1:18" x14ac:dyDescent="0.2">
      <c r="A25" s="34" t="s">
        <v>70</v>
      </c>
      <c r="B25" s="20">
        <v>0</v>
      </c>
      <c r="C25" s="20">
        <v>0</v>
      </c>
      <c r="D25" s="20">
        <v>0</v>
      </c>
      <c r="E25" s="85">
        <v>107</v>
      </c>
      <c r="F25" s="86">
        <v>3675</v>
      </c>
      <c r="G25" s="86">
        <v>4551</v>
      </c>
      <c r="H25" s="108" t="s">
        <v>15</v>
      </c>
      <c r="I25" s="31"/>
      <c r="K25" s="32"/>
      <c r="L25" s="33"/>
      <c r="M25" s="33"/>
      <c r="N25" s="16"/>
      <c r="O25" s="16"/>
      <c r="P25" s="16"/>
      <c r="Q25" s="16"/>
      <c r="R25" s="16"/>
    </row>
    <row r="26" spans="1:18" x14ac:dyDescent="0.2">
      <c r="A26" s="34" t="s">
        <v>282</v>
      </c>
      <c r="B26" s="20">
        <v>0</v>
      </c>
      <c r="C26" s="20">
        <v>7410</v>
      </c>
      <c r="D26" s="20">
        <v>160</v>
      </c>
      <c r="E26" s="85">
        <v>0</v>
      </c>
      <c r="F26" s="86">
        <v>0</v>
      </c>
      <c r="G26" s="86">
        <v>0</v>
      </c>
      <c r="H26" s="108">
        <f t="shared" si="0"/>
        <v>-1</v>
      </c>
      <c r="I26" s="31"/>
      <c r="K26" s="32"/>
      <c r="L26" s="33"/>
      <c r="M26" s="33"/>
      <c r="N26" s="16"/>
      <c r="O26" s="16"/>
      <c r="P26" s="16"/>
      <c r="Q26" s="16"/>
      <c r="R26" s="16"/>
    </row>
    <row r="27" spans="1:18" x14ac:dyDescent="0.2">
      <c r="A27" s="34" t="s">
        <v>71</v>
      </c>
      <c r="B27" s="20">
        <v>0</v>
      </c>
      <c r="C27" s="20">
        <v>242240</v>
      </c>
      <c r="D27" s="20">
        <v>7771</v>
      </c>
      <c r="E27" s="85">
        <v>60</v>
      </c>
      <c r="F27" s="86">
        <v>188710</v>
      </c>
      <c r="G27" s="86">
        <v>5166</v>
      </c>
      <c r="H27" s="108">
        <f t="shared" si="0"/>
        <v>-0.33522069231759105</v>
      </c>
      <c r="I27" s="31"/>
      <c r="K27" s="32"/>
      <c r="L27" s="33"/>
      <c r="M27" s="33"/>
      <c r="N27" s="16"/>
      <c r="O27" s="16"/>
      <c r="P27" s="16"/>
      <c r="Q27" s="16"/>
      <c r="R27" s="16"/>
    </row>
    <row r="28" spans="1:18" x14ac:dyDescent="0.2">
      <c r="A28" s="34" t="s">
        <v>72</v>
      </c>
      <c r="B28" s="20">
        <v>178</v>
      </c>
      <c r="C28" s="20">
        <v>3526</v>
      </c>
      <c r="D28" s="20">
        <v>214</v>
      </c>
      <c r="E28" s="85">
        <v>328</v>
      </c>
      <c r="F28" s="86">
        <v>688</v>
      </c>
      <c r="G28" s="86">
        <v>491</v>
      </c>
      <c r="H28" s="108">
        <f t="shared" si="0"/>
        <v>1.294392523364486</v>
      </c>
      <c r="I28" s="31"/>
      <c r="K28" s="32"/>
      <c r="L28" s="33"/>
      <c r="M28" s="33"/>
      <c r="N28" s="16"/>
      <c r="O28" s="16"/>
      <c r="P28" s="16"/>
      <c r="Q28" s="16"/>
      <c r="R28" s="16"/>
    </row>
    <row r="29" spans="1:18" x14ac:dyDescent="0.2">
      <c r="A29" s="34" t="s">
        <v>73</v>
      </c>
      <c r="B29" s="20">
        <v>1119</v>
      </c>
      <c r="C29" s="20">
        <v>1189</v>
      </c>
      <c r="D29" s="20">
        <v>1826</v>
      </c>
      <c r="E29" s="85">
        <v>1401</v>
      </c>
      <c r="F29" s="86">
        <v>1737</v>
      </c>
      <c r="G29" s="86">
        <v>2225</v>
      </c>
      <c r="H29" s="108">
        <f t="shared" si="0"/>
        <v>0.21851040525739321</v>
      </c>
      <c r="I29" s="31"/>
      <c r="K29" s="32"/>
      <c r="L29" s="33"/>
      <c r="M29" s="33"/>
      <c r="N29" s="16"/>
      <c r="O29" s="16"/>
      <c r="P29" s="16"/>
      <c r="Q29" s="16"/>
      <c r="R29" s="16"/>
    </row>
    <row r="30" spans="1:18" x14ac:dyDescent="0.2">
      <c r="A30" s="34" t="s">
        <v>148</v>
      </c>
      <c r="B30" s="20">
        <v>34</v>
      </c>
      <c r="C30" s="20">
        <v>34</v>
      </c>
      <c r="D30" s="20">
        <v>55</v>
      </c>
      <c r="E30" s="85">
        <v>18</v>
      </c>
      <c r="F30" s="86">
        <v>72</v>
      </c>
      <c r="G30" s="86">
        <v>24</v>
      </c>
      <c r="H30" s="108">
        <f t="shared" si="0"/>
        <v>-0.5636363636363636</v>
      </c>
      <c r="I30" s="31"/>
      <c r="K30" s="32"/>
      <c r="L30" s="33"/>
      <c r="M30" s="33"/>
      <c r="N30" s="16"/>
      <c r="O30" s="16"/>
      <c r="P30" s="16"/>
      <c r="Q30" s="16"/>
      <c r="R30" s="16"/>
    </row>
    <row r="31" spans="1:18" x14ac:dyDescent="0.2">
      <c r="A31" s="34" t="s">
        <v>74</v>
      </c>
      <c r="B31" s="20">
        <v>16</v>
      </c>
      <c r="C31" s="20">
        <v>129</v>
      </c>
      <c r="D31" s="20">
        <v>2566</v>
      </c>
      <c r="E31" s="85">
        <v>1</v>
      </c>
      <c r="F31" s="86">
        <v>135</v>
      </c>
      <c r="G31" s="86">
        <v>3040</v>
      </c>
      <c r="H31" s="108">
        <f t="shared" si="0"/>
        <v>0.18472330475448168</v>
      </c>
      <c r="I31" s="31"/>
      <c r="K31" s="32"/>
      <c r="L31" s="33"/>
      <c r="M31" s="33"/>
      <c r="N31" s="16"/>
      <c r="O31" s="16"/>
      <c r="P31" s="16"/>
      <c r="Q31" s="16"/>
      <c r="R31" s="16"/>
    </row>
    <row r="32" spans="1:18" x14ac:dyDescent="0.2">
      <c r="A32" s="34" t="s">
        <v>149</v>
      </c>
      <c r="B32" s="20">
        <v>0</v>
      </c>
      <c r="C32" s="20">
        <v>0</v>
      </c>
      <c r="D32" s="20">
        <v>0</v>
      </c>
      <c r="E32" s="85">
        <v>189</v>
      </c>
      <c r="F32" s="86">
        <v>243</v>
      </c>
      <c r="G32" s="86">
        <v>300</v>
      </c>
      <c r="H32" s="108" t="s">
        <v>15</v>
      </c>
      <c r="I32" s="31"/>
      <c r="K32" s="32"/>
      <c r="L32" s="33"/>
      <c r="M32" s="33"/>
      <c r="N32" s="16"/>
      <c r="O32" s="16"/>
      <c r="P32" s="16"/>
      <c r="Q32" s="16"/>
      <c r="R32" s="16"/>
    </row>
    <row r="33" spans="1:18" x14ac:dyDescent="0.2">
      <c r="A33" s="34" t="s">
        <v>258</v>
      </c>
      <c r="B33" s="20">
        <v>0</v>
      </c>
      <c r="C33" s="20">
        <v>3982</v>
      </c>
      <c r="D33" s="20">
        <v>54</v>
      </c>
      <c r="E33" s="85">
        <v>0</v>
      </c>
      <c r="F33" s="86">
        <v>0</v>
      </c>
      <c r="G33" s="86">
        <v>0</v>
      </c>
      <c r="H33" s="108">
        <f t="shared" si="0"/>
        <v>-1</v>
      </c>
      <c r="I33" s="31"/>
      <c r="K33" s="32"/>
      <c r="L33" s="33"/>
      <c r="M33" s="33"/>
      <c r="N33" s="16"/>
      <c r="O33" s="16"/>
      <c r="P33" s="16"/>
      <c r="Q33" s="16"/>
      <c r="R33" s="16"/>
    </row>
    <row r="34" spans="1:18" x14ac:dyDescent="0.2">
      <c r="A34" s="34" t="s">
        <v>277</v>
      </c>
      <c r="B34" s="20">
        <v>0</v>
      </c>
      <c r="C34" s="20">
        <v>5</v>
      </c>
      <c r="D34" s="20">
        <v>83</v>
      </c>
      <c r="E34" s="85">
        <v>0</v>
      </c>
      <c r="F34" s="86">
        <v>0</v>
      </c>
      <c r="G34" s="86">
        <v>0</v>
      </c>
      <c r="H34" s="108">
        <f t="shared" si="0"/>
        <v>-1</v>
      </c>
      <c r="I34" s="31"/>
      <c r="K34" s="32"/>
      <c r="L34" s="33"/>
      <c r="M34" s="33"/>
      <c r="N34" s="16"/>
      <c r="O34" s="16"/>
      <c r="P34" s="16"/>
      <c r="Q34" s="16"/>
      <c r="R34" s="16"/>
    </row>
    <row r="35" spans="1:18" x14ac:dyDescent="0.2">
      <c r="A35" s="34" t="s">
        <v>75</v>
      </c>
      <c r="B35" s="20">
        <v>42744</v>
      </c>
      <c r="C35" s="20">
        <v>2537274</v>
      </c>
      <c r="D35" s="20">
        <v>45345</v>
      </c>
      <c r="E35" s="85">
        <v>41173</v>
      </c>
      <c r="F35" s="86">
        <v>2404260</v>
      </c>
      <c r="G35" s="86">
        <v>43241</v>
      </c>
      <c r="H35" s="108">
        <f t="shared" si="0"/>
        <v>-4.6399823574815306E-2</v>
      </c>
      <c r="I35" s="31"/>
      <c r="K35" s="32"/>
      <c r="L35" s="33"/>
      <c r="M35" s="33"/>
      <c r="N35" s="16"/>
      <c r="O35" s="16"/>
      <c r="P35" s="16"/>
      <c r="Q35" s="16"/>
      <c r="R35" s="16"/>
    </row>
    <row r="36" spans="1:18" x14ac:dyDescent="0.2">
      <c r="A36" s="34" t="s">
        <v>189</v>
      </c>
      <c r="B36" s="20">
        <v>2</v>
      </c>
      <c r="C36" s="20">
        <v>6</v>
      </c>
      <c r="D36" s="20">
        <v>15</v>
      </c>
      <c r="E36" s="85">
        <v>0</v>
      </c>
      <c r="F36" s="86">
        <v>0</v>
      </c>
      <c r="G36" s="86">
        <v>0</v>
      </c>
      <c r="H36" s="108">
        <f t="shared" si="0"/>
        <v>-1</v>
      </c>
      <c r="I36" s="31"/>
      <c r="K36" s="32"/>
      <c r="L36" s="33"/>
      <c r="M36" s="33"/>
      <c r="N36" s="16"/>
      <c r="O36" s="16"/>
      <c r="P36" s="16"/>
      <c r="Q36" s="16"/>
      <c r="R36" s="16"/>
    </row>
    <row r="37" spans="1:18" x14ac:dyDescent="0.2">
      <c r="A37" s="34" t="s">
        <v>238</v>
      </c>
      <c r="B37" s="20">
        <v>0</v>
      </c>
      <c r="C37" s="20">
        <v>0</v>
      </c>
      <c r="D37" s="20">
        <v>0</v>
      </c>
      <c r="E37" s="85">
        <v>0</v>
      </c>
      <c r="F37" s="86">
        <v>2</v>
      </c>
      <c r="G37" s="86">
        <v>50</v>
      </c>
      <c r="H37" s="108" t="s">
        <v>15</v>
      </c>
      <c r="I37" s="31"/>
      <c r="K37" s="32"/>
      <c r="L37" s="33"/>
      <c r="M37" s="33"/>
      <c r="N37" s="16"/>
      <c r="O37" s="16"/>
      <c r="P37" s="16"/>
      <c r="Q37" s="16"/>
      <c r="R37" s="16"/>
    </row>
    <row r="38" spans="1:18" x14ac:dyDescent="0.2">
      <c r="A38" s="34" t="s">
        <v>278</v>
      </c>
      <c r="B38" s="20">
        <v>60</v>
      </c>
      <c r="C38" s="20">
        <v>6950</v>
      </c>
      <c r="D38" s="20">
        <v>73</v>
      </c>
      <c r="E38" s="85">
        <v>120</v>
      </c>
      <c r="F38" s="86">
        <v>12288</v>
      </c>
      <c r="G38" s="86">
        <v>130</v>
      </c>
      <c r="H38" s="108">
        <f t="shared" si="0"/>
        <v>0.78082191780821919</v>
      </c>
      <c r="I38" s="31"/>
      <c r="K38" s="32"/>
      <c r="L38" s="33"/>
      <c r="M38" s="33"/>
      <c r="N38" s="16"/>
      <c r="O38" s="16"/>
      <c r="P38" s="16"/>
      <c r="Q38" s="16"/>
      <c r="R38" s="16"/>
    </row>
    <row r="39" spans="1:18" x14ac:dyDescent="0.2">
      <c r="A39" s="34" t="s">
        <v>76</v>
      </c>
      <c r="B39" s="20">
        <v>0</v>
      </c>
      <c r="C39" s="20">
        <v>2</v>
      </c>
      <c r="D39" s="20">
        <v>48</v>
      </c>
      <c r="E39" s="85">
        <v>0</v>
      </c>
      <c r="F39" s="86">
        <v>0</v>
      </c>
      <c r="G39" s="86">
        <v>0</v>
      </c>
      <c r="H39" s="108">
        <f t="shared" si="0"/>
        <v>-1</v>
      </c>
      <c r="I39" s="31"/>
      <c r="K39" s="32"/>
      <c r="L39" s="33"/>
      <c r="M39" s="33"/>
      <c r="N39" s="16"/>
      <c r="O39" s="16"/>
      <c r="P39" s="16"/>
      <c r="Q39" s="16"/>
      <c r="R39" s="16"/>
    </row>
    <row r="40" spans="1:18" x14ac:dyDescent="0.2">
      <c r="A40" s="34" t="s">
        <v>77</v>
      </c>
      <c r="B40" s="20">
        <v>129401</v>
      </c>
      <c r="C40" s="20">
        <v>10339874</v>
      </c>
      <c r="D40" s="20">
        <v>157842</v>
      </c>
      <c r="E40" s="85">
        <v>102830</v>
      </c>
      <c r="F40" s="86">
        <v>8164474</v>
      </c>
      <c r="G40" s="86">
        <v>124920</v>
      </c>
      <c r="H40" s="108">
        <f t="shared" si="0"/>
        <v>-0.2085756642718668</v>
      </c>
      <c r="I40" s="31"/>
      <c r="K40" s="32"/>
      <c r="L40" s="33"/>
      <c r="M40" s="33"/>
      <c r="N40" s="16"/>
      <c r="O40" s="16"/>
      <c r="P40" s="16"/>
      <c r="Q40" s="16"/>
      <c r="R40" s="16"/>
    </row>
    <row r="41" spans="1:18" x14ac:dyDescent="0.2">
      <c r="A41" s="34" t="s">
        <v>78</v>
      </c>
      <c r="B41" s="20">
        <v>0</v>
      </c>
      <c r="C41" s="20">
        <v>21861</v>
      </c>
      <c r="D41" s="20">
        <v>328</v>
      </c>
      <c r="E41" s="85">
        <v>0</v>
      </c>
      <c r="F41" s="86">
        <v>21731</v>
      </c>
      <c r="G41" s="86">
        <v>280</v>
      </c>
      <c r="H41" s="108">
        <f t="shared" si="0"/>
        <v>-0.14634146341463414</v>
      </c>
      <c r="I41" s="31"/>
      <c r="K41" s="32"/>
      <c r="L41" s="33"/>
      <c r="M41" s="33"/>
      <c r="N41" s="16"/>
      <c r="O41" s="16"/>
      <c r="P41" s="16"/>
      <c r="Q41" s="16"/>
      <c r="R41" s="16"/>
    </row>
    <row r="42" spans="1:18" x14ac:dyDescent="0.2">
      <c r="A42" s="34" t="s">
        <v>79</v>
      </c>
      <c r="B42" s="20">
        <v>34526</v>
      </c>
      <c r="C42" s="20">
        <v>366698</v>
      </c>
      <c r="D42" s="20">
        <v>44330</v>
      </c>
      <c r="E42" s="85">
        <v>28649</v>
      </c>
      <c r="F42" s="86">
        <v>356285</v>
      </c>
      <c r="G42" s="86">
        <v>37033</v>
      </c>
      <c r="H42" s="108">
        <f t="shared" si="0"/>
        <v>-0.16460636138055493</v>
      </c>
      <c r="I42" s="31"/>
      <c r="K42" s="32"/>
      <c r="L42" s="33"/>
      <c r="M42" s="33"/>
      <c r="N42" s="16"/>
      <c r="O42" s="16"/>
      <c r="P42" s="16"/>
      <c r="Q42" s="16"/>
      <c r="R42" s="16"/>
    </row>
    <row r="43" spans="1:18" x14ac:dyDescent="0.2">
      <c r="A43" s="34" t="s">
        <v>80</v>
      </c>
      <c r="B43" s="20">
        <v>32669</v>
      </c>
      <c r="C43" s="20">
        <v>1749864</v>
      </c>
      <c r="D43" s="20">
        <v>48205</v>
      </c>
      <c r="E43" s="85">
        <v>20136</v>
      </c>
      <c r="F43" s="86">
        <v>1087734</v>
      </c>
      <c r="G43" s="86">
        <v>29637</v>
      </c>
      <c r="H43" s="108">
        <f t="shared" si="0"/>
        <v>-0.38518825847941085</v>
      </c>
      <c r="I43" s="31"/>
      <c r="K43" s="32"/>
      <c r="L43" s="33"/>
      <c r="M43" s="33"/>
      <c r="N43" s="16"/>
      <c r="O43" s="16"/>
      <c r="P43" s="16"/>
      <c r="Q43" s="16"/>
      <c r="R43" s="16"/>
    </row>
    <row r="44" spans="1:18" x14ac:dyDescent="0.2">
      <c r="A44" s="34" t="s">
        <v>81</v>
      </c>
      <c r="B44" s="20">
        <v>0</v>
      </c>
      <c r="C44" s="20">
        <v>0</v>
      </c>
      <c r="D44" s="20">
        <v>0</v>
      </c>
      <c r="E44" s="85">
        <v>40</v>
      </c>
      <c r="F44" s="86">
        <v>2202</v>
      </c>
      <c r="G44" s="86">
        <v>83</v>
      </c>
      <c r="H44" s="108" t="s">
        <v>15</v>
      </c>
      <c r="I44" s="31"/>
      <c r="K44" s="32"/>
      <c r="L44" s="33"/>
      <c r="M44" s="33"/>
      <c r="N44" s="16"/>
      <c r="O44" s="16"/>
      <c r="P44" s="16"/>
      <c r="Q44" s="16"/>
      <c r="R44" s="16"/>
    </row>
    <row r="45" spans="1:18" x14ac:dyDescent="0.2">
      <c r="A45" s="34" t="s">
        <v>82</v>
      </c>
      <c r="B45" s="20">
        <v>0</v>
      </c>
      <c r="C45" s="20">
        <v>79</v>
      </c>
      <c r="D45" s="20">
        <v>1792</v>
      </c>
      <c r="E45" s="85">
        <v>0</v>
      </c>
      <c r="F45" s="86">
        <v>99</v>
      </c>
      <c r="G45" s="86">
        <v>2227</v>
      </c>
      <c r="H45" s="108">
        <f t="shared" si="0"/>
        <v>0.24274553571428573</v>
      </c>
      <c r="I45" s="31"/>
      <c r="K45" s="32"/>
      <c r="L45" s="33"/>
      <c r="M45" s="33"/>
      <c r="N45" s="16"/>
      <c r="O45" s="16"/>
      <c r="P45" s="16"/>
      <c r="Q45" s="16"/>
      <c r="R45" s="16"/>
    </row>
    <row r="46" spans="1:18" x14ac:dyDescent="0.2">
      <c r="A46" s="34" t="s">
        <v>83</v>
      </c>
      <c r="B46" s="20">
        <v>764</v>
      </c>
      <c r="C46" s="20">
        <v>31800</v>
      </c>
      <c r="D46" s="20">
        <v>1064</v>
      </c>
      <c r="E46" s="85">
        <v>1604</v>
      </c>
      <c r="F46" s="86">
        <v>93880</v>
      </c>
      <c r="G46" s="86">
        <v>2446</v>
      </c>
      <c r="H46" s="108">
        <f t="shared" si="0"/>
        <v>1.2988721804511278</v>
      </c>
      <c r="I46" s="31"/>
      <c r="K46" s="32"/>
      <c r="L46" s="33"/>
      <c r="M46" s="33"/>
      <c r="N46" s="16"/>
      <c r="O46" s="16"/>
      <c r="P46" s="16"/>
      <c r="Q46" s="16"/>
      <c r="R46" s="16"/>
    </row>
    <row r="47" spans="1:18" x14ac:dyDescent="0.2">
      <c r="A47" s="34" t="s">
        <v>287</v>
      </c>
      <c r="B47" s="20">
        <v>0</v>
      </c>
      <c r="C47" s="20">
        <v>0</v>
      </c>
      <c r="D47" s="20">
        <v>0</v>
      </c>
      <c r="E47" s="85">
        <v>0</v>
      </c>
      <c r="F47" s="86">
        <v>7</v>
      </c>
      <c r="G47" s="86">
        <v>12</v>
      </c>
      <c r="H47" s="108" t="s">
        <v>15</v>
      </c>
      <c r="I47" s="31"/>
      <c r="K47" s="32"/>
      <c r="L47" s="33"/>
      <c r="M47" s="33"/>
      <c r="N47" s="16"/>
      <c r="O47" s="16"/>
      <c r="P47" s="16"/>
      <c r="Q47" s="16"/>
      <c r="R47" s="16"/>
    </row>
    <row r="48" spans="1:18" x14ac:dyDescent="0.2">
      <c r="A48" s="34" t="s">
        <v>288</v>
      </c>
      <c r="B48" s="20">
        <v>0</v>
      </c>
      <c r="C48" s="20">
        <v>30</v>
      </c>
      <c r="D48" s="20">
        <v>736</v>
      </c>
      <c r="E48" s="85">
        <v>0</v>
      </c>
      <c r="F48" s="86">
        <v>0</v>
      </c>
      <c r="G48" s="86">
        <v>0</v>
      </c>
      <c r="H48" s="108">
        <f t="shared" si="0"/>
        <v>-1</v>
      </c>
      <c r="I48" s="31"/>
      <c r="K48" s="32"/>
      <c r="L48" s="33"/>
      <c r="M48" s="33"/>
      <c r="N48" s="16"/>
      <c r="O48" s="16"/>
      <c r="P48" s="16"/>
      <c r="Q48" s="16"/>
      <c r="R48" s="16"/>
    </row>
    <row r="49" spans="1:18" x14ac:dyDescent="0.2">
      <c r="A49" s="34" t="s">
        <v>84</v>
      </c>
      <c r="B49" s="20">
        <v>0</v>
      </c>
      <c r="C49" s="20">
        <v>350</v>
      </c>
      <c r="D49" s="20">
        <v>8392</v>
      </c>
      <c r="E49" s="85">
        <v>0</v>
      </c>
      <c r="F49" s="86">
        <v>360</v>
      </c>
      <c r="G49" s="86">
        <v>8666</v>
      </c>
      <c r="H49" s="108">
        <f t="shared" si="0"/>
        <v>3.2650142993326976E-2</v>
      </c>
      <c r="I49" s="31"/>
      <c r="K49" s="32"/>
      <c r="L49" s="33"/>
      <c r="M49" s="33"/>
      <c r="N49" s="16"/>
      <c r="O49" s="16"/>
      <c r="P49" s="16"/>
      <c r="Q49" s="16"/>
      <c r="R49" s="16"/>
    </row>
    <row r="50" spans="1:18" x14ac:dyDescent="0.2">
      <c r="A50" s="34" t="s">
        <v>218</v>
      </c>
      <c r="B50" s="20">
        <v>0</v>
      </c>
      <c r="C50" s="20">
        <v>0</v>
      </c>
      <c r="D50" s="20">
        <v>0</v>
      </c>
      <c r="E50" s="85">
        <v>60</v>
      </c>
      <c r="F50" s="86">
        <v>120</v>
      </c>
      <c r="G50" s="86">
        <v>63</v>
      </c>
      <c r="H50" s="109" t="s">
        <v>15</v>
      </c>
      <c r="I50" s="31"/>
      <c r="K50" s="32"/>
      <c r="L50" s="33"/>
      <c r="M50" s="33"/>
      <c r="N50" s="16"/>
      <c r="O50" s="16"/>
      <c r="P50" s="16"/>
      <c r="Q50" s="16"/>
      <c r="R50" s="16"/>
    </row>
    <row r="51" spans="1:18" x14ac:dyDescent="0.2">
      <c r="A51" s="125" t="s">
        <v>13</v>
      </c>
      <c r="B51" s="126">
        <f t="shared" ref="B51:G51" si="1">SUM(B16:B50)</f>
        <v>251093</v>
      </c>
      <c r="C51" s="126">
        <f t="shared" si="1"/>
        <v>15333710</v>
      </c>
      <c r="D51" s="126">
        <f t="shared" si="1"/>
        <v>334200</v>
      </c>
      <c r="E51" s="87">
        <f t="shared" si="1"/>
        <v>218930</v>
      </c>
      <c r="F51" s="88">
        <f t="shared" si="1"/>
        <v>12394071</v>
      </c>
      <c r="G51" s="88">
        <f t="shared" si="1"/>
        <v>283816</v>
      </c>
      <c r="H51" s="112">
        <f>(+G51-D51)/D51</f>
        <v>-0.15076002393776181</v>
      </c>
      <c r="I51" s="35"/>
      <c r="K51" s="29"/>
      <c r="L51" s="29"/>
      <c r="M51" s="29"/>
      <c r="N51" s="36"/>
      <c r="O51" s="29"/>
      <c r="P51" s="29"/>
      <c r="Q51" s="36"/>
      <c r="R51" s="37"/>
    </row>
    <row r="52" spans="1:18" x14ac:dyDescent="0.2">
      <c r="A52" s="9"/>
      <c r="B52" s="9"/>
      <c r="C52" s="9"/>
      <c r="D52" s="9"/>
      <c r="E52" s="38"/>
      <c r="F52" s="135" t="s">
        <v>16</v>
      </c>
      <c r="G52" s="135"/>
      <c r="H52" s="39">
        <f>(+E51-B51)/B51</f>
        <v>-0.1280919818553285</v>
      </c>
      <c r="I52" s="40"/>
      <c r="K52" s="29"/>
      <c r="L52" s="41"/>
      <c r="M52" s="41"/>
      <c r="N52" s="41"/>
      <c r="O52" s="11"/>
      <c r="P52" s="11"/>
      <c r="Q52" s="11"/>
      <c r="R52" s="11"/>
    </row>
    <row r="53" spans="1:18" ht="26.25" customHeight="1" x14ac:dyDescent="0.2">
      <c r="A53" s="9"/>
      <c r="B53" s="9"/>
      <c r="C53" s="9"/>
      <c r="D53" s="9"/>
      <c r="E53" s="38"/>
      <c r="F53" s="42"/>
      <c r="G53" s="42"/>
      <c r="H53" s="43"/>
      <c r="I53" s="40"/>
      <c r="K53" s="29"/>
      <c r="L53" s="41"/>
      <c r="M53" s="41"/>
      <c r="N53" s="41"/>
      <c r="O53" s="11"/>
      <c r="R53" s="37"/>
    </row>
    <row r="54" spans="1:18" x14ac:dyDescent="0.2">
      <c r="A54" s="64" t="s">
        <v>35</v>
      </c>
      <c r="B54" s="65"/>
      <c r="C54" s="65"/>
      <c r="D54" s="66"/>
      <c r="E54" s="72" t="s">
        <v>39</v>
      </c>
      <c r="F54" s="72"/>
      <c r="G54" s="73"/>
      <c r="H54" s="110" t="s">
        <v>19</v>
      </c>
      <c r="I54" s="25"/>
      <c r="K54" s="29"/>
      <c r="L54" s="29"/>
      <c r="M54" s="29"/>
      <c r="N54" s="29"/>
      <c r="O54" s="29"/>
      <c r="P54" s="29"/>
      <c r="Q54" s="29"/>
      <c r="R54" s="30"/>
    </row>
    <row r="55" spans="1:18" x14ac:dyDescent="0.2">
      <c r="A55" s="70" t="s">
        <v>17</v>
      </c>
      <c r="B55" s="56" t="s">
        <v>4</v>
      </c>
      <c r="C55" s="56" t="s">
        <v>5</v>
      </c>
      <c r="D55" s="71" t="s">
        <v>6</v>
      </c>
      <c r="E55" s="76" t="s">
        <v>4</v>
      </c>
      <c r="F55" s="76" t="s">
        <v>5</v>
      </c>
      <c r="G55" s="77" t="s">
        <v>6</v>
      </c>
      <c r="H55" s="113" t="s">
        <v>20</v>
      </c>
      <c r="I55" s="28"/>
      <c r="K55" s="29"/>
      <c r="L55" s="16"/>
      <c r="M55" s="16"/>
      <c r="N55" s="16"/>
      <c r="O55" s="16"/>
      <c r="P55" s="16"/>
      <c r="Q55" s="16"/>
      <c r="R55" s="16"/>
    </row>
    <row r="56" spans="1:18" x14ac:dyDescent="0.2">
      <c r="A56" s="82" t="s">
        <v>150</v>
      </c>
      <c r="B56" s="83">
        <v>21</v>
      </c>
      <c r="C56" s="83">
        <v>2205</v>
      </c>
      <c r="D56" s="83">
        <v>22</v>
      </c>
      <c r="E56" s="91">
        <v>0</v>
      </c>
      <c r="F56" s="89">
        <v>0</v>
      </c>
      <c r="G56" s="92">
        <v>0</v>
      </c>
      <c r="H56" s="106">
        <f>(+G56-D56)/D56</f>
        <v>-1</v>
      </c>
      <c r="I56" s="28"/>
      <c r="K56" s="29"/>
      <c r="L56" s="16"/>
      <c r="M56" s="16"/>
      <c r="N56" s="16"/>
      <c r="O56" s="16"/>
      <c r="P56" s="16"/>
      <c r="Q56" s="16"/>
      <c r="R56" s="16"/>
    </row>
    <row r="57" spans="1:18" x14ac:dyDescent="0.2">
      <c r="A57" s="84" t="s">
        <v>89</v>
      </c>
      <c r="B57" s="20">
        <v>1760</v>
      </c>
      <c r="C57" s="20">
        <v>126576</v>
      </c>
      <c r="D57" s="20">
        <v>1882</v>
      </c>
      <c r="E57" s="93">
        <v>1819</v>
      </c>
      <c r="F57" s="86">
        <v>142375</v>
      </c>
      <c r="G57" s="94">
        <v>1844</v>
      </c>
      <c r="H57" s="106">
        <f>(+G57-D57)/D57</f>
        <v>-2.0191285866099893E-2</v>
      </c>
      <c r="I57" s="28"/>
      <c r="K57" s="29"/>
      <c r="L57" s="16"/>
      <c r="M57" s="16"/>
      <c r="N57" s="16"/>
      <c r="O57" s="16"/>
      <c r="P57" s="16"/>
      <c r="Q57" s="16"/>
      <c r="R57" s="16"/>
    </row>
    <row r="58" spans="1:18" x14ac:dyDescent="0.2">
      <c r="A58" s="84" t="s">
        <v>151</v>
      </c>
      <c r="B58" s="20">
        <v>0</v>
      </c>
      <c r="C58" s="20">
        <v>6900</v>
      </c>
      <c r="D58" s="20">
        <v>345</v>
      </c>
      <c r="E58" s="93">
        <v>0</v>
      </c>
      <c r="F58" s="86">
        <v>0</v>
      </c>
      <c r="G58" s="94">
        <v>0</v>
      </c>
      <c r="H58" s="106">
        <f>(+G58-D58)/D58</f>
        <v>-1</v>
      </c>
      <c r="I58" s="28"/>
      <c r="K58" s="29"/>
      <c r="L58" s="16"/>
      <c r="M58" s="16"/>
      <c r="N58" s="16"/>
      <c r="O58" s="16"/>
      <c r="P58" s="16"/>
      <c r="Q58" s="16"/>
      <c r="R58" s="16"/>
    </row>
    <row r="59" spans="1:18" x14ac:dyDescent="0.2">
      <c r="A59" s="84" t="s">
        <v>85</v>
      </c>
      <c r="B59" s="20">
        <v>8275</v>
      </c>
      <c r="C59" s="20">
        <v>16218</v>
      </c>
      <c r="D59" s="20">
        <v>9257</v>
      </c>
      <c r="E59" s="93">
        <v>9268</v>
      </c>
      <c r="F59" s="86">
        <v>19911</v>
      </c>
      <c r="G59" s="94">
        <v>7464</v>
      </c>
      <c r="H59" s="106">
        <f t="shared" ref="H59:H107" si="2">(+G59-D59)/D59</f>
        <v>-0.19369126066760289</v>
      </c>
      <c r="I59" s="28"/>
      <c r="K59" s="29"/>
      <c r="L59" s="16"/>
      <c r="M59" s="16"/>
      <c r="N59" s="16"/>
      <c r="O59" s="16"/>
      <c r="P59" s="16"/>
      <c r="Q59" s="16"/>
      <c r="R59" s="16"/>
    </row>
    <row r="60" spans="1:18" x14ac:dyDescent="0.2">
      <c r="A60" s="84" t="s">
        <v>259</v>
      </c>
      <c r="B60" s="20">
        <v>0</v>
      </c>
      <c r="C60" s="20">
        <v>0</v>
      </c>
      <c r="D60" s="20">
        <v>0</v>
      </c>
      <c r="E60" s="93">
        <v>105</v>
      </c>
      <c r="F60" s="86">
        <v>9106</v>
      </c>
      <c r="G60" s="94">
        <v>114</v>
      </c>
      <c r="H60" s="107" t="s">
        <v>15</v>
      </c>
      <c r="I60" s="28"/>
      <c r="K60" s="29"/>
      <c r="L60" s="16"/>
      <c r="M60" s="16"/>
      <c r="N60" s="16"/>
      <c r="O60" s="16"/>
      <c r="P60" s="16"/>
      <c r="Q60" s="16"/>
      <c r="R60" s="16"/>
    </row>
    <row r="61" spans="1:18" x14ac:dyDescent="0.2">
      <c r="A61" s="84" t="s">
        <v>28</v>
      </c>
      <c r="B61" s="20">
        <v>4483</v>
      </c>
      <c r="C61" s="20">
        <v>268260</v>
      </c>
      <c r="D61" s="20">
        <v>6736</v>
      </c>
      <c r="E61" s="93">
        <v>207</v>
      </c>
      <c r="F61" s="86">
        <v>11442</v>
      </c>
      <c r="G61" s="94">
        <v>4772</v>
      </c>
      <c r="H61" s="106">
        <f t="shared" si="2"/>
        <v>-0.29156769596199528</v>
      </c>
      <c r="I61" s="28"/>
      <c r="K61" s="29"/>
      <c r="L61" s="16"/>
      <c r="M61" s="16"/>
      <c r="N61" s="16"/>
      <c r="O61" s="16"/>
      <c r="P61" s="16"/>
      <c r="Q61" s="16"/>
      <c r="R61" s="16"/>
    </row>
    <row r="62" spans="1:18" x14ac:dyDescent="0.2">
      <c r="A62" s="84" t="s">
        <v>239</v>
      </c>
      <c r="B62" s="20">
        <v>0</v>
      </c>
      <c r="C62" s="20">
        <v>0</v>
      </c>
      <c r="D62" s="20">
        <v>0</v>
      </c>
      <c r="E62" s="93">
        <v>20</v>
      </c>
      <c r="F62" s="86">
        <v>1260</v>
      </c>
      <c r="G62" s="94">
        <v>26</v>
      </c>
      <c r="H62" s="107" t="s">
        <v>15</v>
      </c>
      <c r="I62" s="28"/>
      <c r="K62" s="29"/>
      <c r="L62" s="16"/>
      <c r="M62" s="16"/>
      <c r="N62" s="16"/>
      <c r="O62" s="16"/>
      <c r="P62" s="16"/>
      <c r="Q62" s="16"/>
      <c r="R62" s="16"/>
    </row>
    <row r="63" spans="1:18" x14ac:dyDescent="0.2">
      <c r="A63" s="84" t="s">
        <v>279</v>
      </c>
      <c r="B63" s="20">
        <v>0</v>
      </c>
      <c r="C63" s="20">
        <v>0</v>
      </c>
      <c r="D63" s="20">
        <v>0</v>
      </c>
      <c r="E63" s="93">
        <v>21</v>
      </c>
      <c r="F63" s="86">
        <v>1176</v>
      </c>
      <c r="G63" s="94">
        <v>22</v>
      </c>
      <c r="H63" s="107" t="s">
        <v>15</v>
      </c>
      <c r="I63" s="28"/>
      <c r="K63" s="29"/>
      <c r="L63" s="16"/>
      <c r="M63" s="16"/>
      <c r="N63" s="16"/>
      <c r="O63" s="16"/>
      <c r="P63" s="16"/>
      <c r="Q63" s="16"/>
      <c r="R63" s="16"/>
    </row>
    <row r="64" spans="1:18" x14ac:dyDescent="0.2">
      <c r="A64" s="84" t="s">
        <v>219</v>
      </c>
      <c r="B64" s="20">
        <v>42</v>
      </c>
      <c r="C64" s="20">
        <v>2352</v>
      </c>
      <c r="D64" s="20">
        <v>45</v>
      </c>
      <c r="E64" s="93">
        <v>168</v>
      </c>
      <c r="F64" s="86">
        <v>9408</v>
      </c>
      <c r="G64" s="94">
        <v>180</v>
      </c>
      <c r="H64" s="106">
        <f t="shared" si="2"/>
        <v>3</v>
      </c>
      <c r="I64" s="28"/>
      <c r="K64" s="29"/>
      <c r="L64" s="16"/>
      <c r="M64" s="16"/>
      <c r="N64" s="16"/>
      <c r="O64" s="16"/>
      <c r="P64" s="16"/>
      <c r="Q64" s="16"/>
      <c r="R64" s="16"/>
    </row>
    <row r="65" spans="1:18" x14ac:dyDescent="0.2">
      <c r="A65" s="84" t="s">
        <v>152</v>
      </c>
      <c r="B65" s="20">
        <v>1035</v>
      </c>
      <c r="C65" s="20">
        <v>62159</v>
      </c>
      <c r="D65" s="20">
        <v>1075</v>
      </c>
      <c r="E65" s="93">
        <v>627</v>
      </c>
      <c r="F65" s="86">
        <v>35951</v>
      </c>
      <c r="G65" s="94">
        <v>660</v>
      </c>
      <c r="H65" s="106">
        <f t="shared" si="2"/>
        <v>-0.38604651162790699</v>
      </c>
      <c r="I65" s="28"/>
      <c r="K65" s="29"/>
      <c r="L65" s="16"/>
      <c r="M65" s="16"/>
      <c r="N65" s="16"/>
      <c r="O65" s="16"/>
      <c r="P65" s="16"/>
      <c r="Q65" s="16"/>
      <c r="R65" s="16"/>
    </row>
    <row r="66" spans="1:18" x14ac:dyDescent="0.2">
      <c r="A66" s="84" t="s">
        <v>21</v>
      </c>
      <c r="B66" s="20">
        <v>65550</v>
      </c>
      <c r="C66" s="20">
        <v>2215429</v>
      </c>
      <c r="D66" s="20">
        <v>97568</v>
      </c>
      <c r="E66" s="93">
        <v>45812</v>
      </c>
      <c r="F66" s="86">
        <v>1444493</v>
      </c>
      <c r="G66" s="94">
        <v>68943</v>
      </c>
      <c r="H66" s="106">
        <f t="shared" si="2"/>
        <v>-0.29338512627090851</v>
      </c>
      <c r="I66" s="28"/>
      <c r="K66" s="29"/>
      <c r="L66" s="16"/>
      <c r="M66" s="16"/>
      <c r="N66" s="16"/>
      <c r="O66" s="16"/>
      <c r="P66" s="16"/>
      <c r="Q66" s="16"/>
      <c r="R66" s="16"/>
    </row>
    <row r="67" spans="1:18" x14ac:dyDescent="0.2">
      <c r="A67" s="84" t="s">
        <v>153</v>
      </c>
      <c r="B67" s="20">
        <v>1997</v>
      </c>
      <c r="C67" s="20">
        <v>118315</v>
      </c>
      <c r="D67" s="20">
        <v>2489</v>
      </c>
      <c r="E67" s="93">
        <v>2752</v>
      </c>
      <c r="F67" s="86">
        <v>168966</v>
      </c>
      <c r="G67" s="94">
        <v>3006</v>
      </c>
      <c r="H67" s="106">
        <f t="shared" si="2"/>
        <v>0.20771394134190438</v>
      </c>
      <c r="I67" s="28"/>
      <c r="K67" s="29"/>
      <c r="L67" s="16"/>
      <c r="M67" s="16"/>
      <c r="N67" s="16"/>
      <c r="O67" s="16"/>
      <c r="P67" s="16"/>
      <c r="Q67" s="16"/>
      <c r="R67" s="16"/>
    </row>
    <row r="68" spans="1:18" x14ac:dyDescent="0.2">
      <c r="A68" s="84" t="s">
        <v>29</v>
      </c>
      <c r="B68" s="20">
        <v>0</v>
      </c>
      <c r="C68" s="20">
        <v>0</v>
      </c>
      <c r="D68" s="20">
        <v>0</v>
      </c>
      <c r="E68" s="93">
        <v>238</v>
      </c>
      <c r="F68" s="86">
        <v>14280</v>
      </c>
      <c r="G68" s="94">
        <v>358</v>
      </c>
      <c r="H68" s="107" t="s">
        <v>15</v>
      </c>
      <c r="I68" s="28"/>
      <c r="K68" s="29"/>
      <c r="L68" s="16"/>
      <c r="M68" s="16"/>
      <c r="N68" s="16"/>
      <c r="O68" s="16"/>
      <c r="P68" s="16"/>
      <c r="Q68" s="16"/>
      <c r="R68" s="16"/>
    </row>
    <row r="69" spans="1:18" x14ac:dyDescent="0.2">
      <c r="A69" s="84" t="s">
        <v>86</v>
      </c>
      <c r="B69" s="20">
        <v>603</v>
      </c>
      <c r="C69" s="20">
        <v>56272</v>
      </c>
      <c r="D69" s="20">
        <v>767</v>
      </c>
      <c r="E69" s="93">
        <v>6987</v>
      </c>
      <c r="F69" s="86">
        <v>254021</v>
      </c>
      <c r="G69" s="94">
        <v>8158</v>
      </c>
      <c r="H69" s="106">
        <f t="shared" si="2"/>
        <v>9.6362451108213811</v>
      </c>
      <c r="I69" s="28"/>
      <c r="K69" s="29"/>
      <c r="L69" s="16"/>
      <c r="M69" s="16"/>
      <c r="N69" s="16"/>
      <c r="O69" s="16"/>
      <c r="P69" s="16"/>
      <c r="Q69" s="16"/>
      <c r="R69" s="16"/>
    </row>
    <row r="70" spans="1:18" x14ac:dyDescent="0.2">
      <c r="A70" s="84" t="s">
        <v>87</v>
      </c>
      <c r="B70" s="20">
        <v>445</v>
      </c>
      <c r="C70" s="20">
        <v>26582</v>
      </c>
      <c r="D70" s="20">
        <v>668</v>
      </c>
      <c r="E70" s="93">
        <v>119</v>
      </c>
      <c r="F70" s="86">
        <v>7140</v>
      </c>
      <c r="G70" s="94">
        <v>179</v>
      </c>
      <c r="H70" s="106">
        <f t="shared" si="2"/>
        <v>-0.73203592814371254</v>
      </c>
      <c r="I70" s="28"/>
      <c r="K70" s="29"/>
      <c r="L70" s="16"/>
      <c r="M70" s="16"/>
      <c r="N70" s="16"/>
      <c r="O70" s="16"/>
      <c r="P70" s="16"/>
      <c r="Q70" s="16"/>
      <c r="R70" s="16"/>
    </row>
    <row r="71" spans="1:18" x14ac:dyDescent="0.2">
      <c r="A71" s="84" t="s">
        <v>88</v>
      </c>
      <c r="B71" s="20">
        <v>0</v>
      </c>
      <c r="C71" s="20">
        <v>8472</v>
      </c>
      <c r="D71" s="20">
        <v>545</v>
      </c>
      <c r="E71" s="93">
        <v>0</v>
      </c>
      <c r="F71" s="86">
        <v>3800</v>
      </c>
      <c r="G71" s="94">
        <v>95</v>
      </c>
      <c r="H71" s="106">
        <f t="shared" si="2"/>
        <v>-0.82568807339449546</v>
      </c>
      <c r="I71" s="28"/>
      <c r="K71" s="29"/>
      <c r="L71" s="16"/>
      <c r="M71" s="16"/>
      <c r="N71" s="16"/>
      <c r="O71" s="16"/>
      <c r="P71" s="16"/>
      <c r="Q71" s="16"/>
      <c r="R71" s="16"/>
    </row>
    <row r="72" spans="1:18" x14ac:dyDescent="0.2">
      <c r="A72" s="84" t="s">
        <v>190</v>
      </c>
      <c r="B72" s="20">
        <v>501</v>
      </c>
      <c r="C72" s="20">
        <v>29944</v>
      </c>
      <c r="D72" s="20">
        <v>551</v>
      </c>
      <c r="E72" s="93">
        <v>81</v>
      </c>
      <c r="F72" s="86">
        <v>5976</v>
      </c>
      <c r="G72" s="94">
        <v>99</v>
      </c>
      <c r="H72" s="106">
        <f t="shared" si="2"/>
        <v>-0.82032667876588017</v>
      </c>
      <c r="I72" s="28"/>
      <c r="K72" s="29"/>
      <c r="L72" s="16"/>
      <c r="M72" s="16"/>
      <c r="N72" s="16"/>
      <c r="O72" s="16"/>
      <c r="P72" s="16"/>
      <c r="Q72" s="16"/>
      <c r="R72" s="16"/>
    </row>
    <row r="73" spans="1:18" x14ac:dyDescent="0.2">
      <c r="A73" s="84" t="s">
        <v>26</v>
      </c>
      <c r="B73" s="20">
        <v>18</v>
      </c>
      <c r="C73" s="20">
        <v>25118</v>
      </c>
      <c r="D73" s="20">
        <v>4045</v>
      </c>
      <c r="E73" s="93">
        <v>0</v>
      </c>
      <c r="F73" s="86">
        <v>18102</v>
      </c>
      <c r="G73" s="94">
        <v>4776</v>
      </c>
      <c r="H73" s="106">
        <f t="shared" si="2"/>
        <v>0.180716934487021</v>
      </c>
      <c r="I73" s="28"/>
      <c r="K73" s="29"/>
      <c r="L73" s="16"/>
      <c r="M73" s="16"/>
      <c r="N73" s="16"/>
      <c r="O73" s="16"/>
      <c r="P73" s="16"/>
      <c r="Q73" s="16"/>
      <c r="R73" s="16"/>
    </row>
    <row r="74" spans="1:18" x14ac:dyDescent="0.2">
      <c r="A74" s="84" t="s">
        <v>280</v>
      </c>
      <c r="B74" s="20">
        <v>0</v>
      </c>
      <c r="C74" s="20">
        <v>4235</v>
      </c>
      <c r="D74" s="20">
        <v>96</v>
      </c>
      <c r="E74" s="93">
        <v>0</v>
      </c>
      <c r="F74" s="86">
        <v>0</v>
      </c>
      <c r="G74" s="94">
        <v>0</v>
      </c>
      <c r="H74" s="106">
        <f t="shared" si="2"/>
        <v>-1</v>
      </c>
      <c r="I74" s="28"/>
      <c r="K74" s="29"/>
      <c r="L74" s="16"/>
      <c r="M74" s="16"/>
      <c r="N74" s="16"/>
      <c r="O74" s="16"/>
      <c r="P74" s="16"/>
      <c r="Q74" s="16"/>
      <c r="R74" s="16"/>
    </row>
    <row r="75" spans="1:18" x14ac:dyDescent="0.2">
      <c r="A75" s="84" t="s">
        <v>154</v>
      </c>
      <c r="B75" s="20">
        <v>983</v>
      </c>
      <c r="C75" s="20">
        <v>97811</v>
      </c>
      <c r="D75" s="20">
        <v>2123</v>
      </c>
      <c r="E75" s="93">
        <v>10324</v>
      </c>
      <c r="F75" s="86">
        <v>87163</v>
      </c>
      <c r="G75" s="94">
        <v>9394</v>
      </c>
      <c r="H75" s="106">
        <f t="shared" si="2"/>
        <v>3.4248704663212437</v>
      </c>
      <c r="I75" s="28"/>
      <c r="K75" s="29"/>
      <c r="L75" s="16"/>
      <c r="M75" s="16"/>
      <c r="N75" s="16"/>
      <c r="O75" s="16"/>
      <c r="P75" s="16"/>
      <c r="Q75" s="16"/>
      <c r="R75" s="16"/>
    </row>
    <row r="76" spans="1:18" x14ac:dyDescent="0.2">
      <c r="A76" s="84" t="s">
        <v>155</v>
      </c>
      <c r="B76" s="20">
        <v>2481</v>
      </c>
      <c r="C76" s="20">
        <v>91667</v>
      </c>
      <c r="D76" s="20">
        <v>2457</v>
      </c>
      <c r="E76" s="93">
        <v>1032</v>
      </c>
      <c r="F76" s="86">
        <v>73129</v>
      </c>
      <c r="G76" s="94">
        <v>1206</v>
      </c>
      <c r="H76" s="106">
        <f t="shared" si="2"/>
        <v>-0.50915750915750912</v>
      </c>
      <c r="I76" s="28"/>
      <c r="K76" s="29"/>
      <c r="L76" s="16"/>
      <c r="M76" s="16"/>
      <c r="N76" s="16"/>
      <c r="O76" s="16"/>
      <c r="P76" s="16"/>
      <c r="Q76" s="16"/>
      <c r="R76" s="16"/>
    </row>
    <row r="77" spans="1:18" x14ac:dyDescent="0.2">
      <c r="A77" s="84" t="s">
        <v>156</v>
      </c>
      <c r="B77" s="20">
        <v>125</v>
      </c>
      <c r="C77" s="20">
        <v>7427</v>
      </c>
      <c r="D77" s="20">
        <v>131</v>
      </c>
      <c r="E77" s="93">
        <v>126</v>
      </c>
      <c r="F77" s="86">
        <v>6909</v>
      </c>
      <c r="G77" s="94">
        <v>135</v>
      </c>
      <c r="H77" s="106">
        <f t="shared" si="2"/>
        <v>3.0534351145038167E-2</v>
      </c>
      <c r="I77" s="28"/>
      <c r="K77" s="29"/>
      <c r="L77" s="16"/>
      <c r="M77" s="16"/>
      <c r="N77" s="16"/>
      <c r="O77" s="16"/>
      <c r="P77" s="16"/>
      <c r="Q77" s="16"/>
      <c r="R77" s="16"/>
    </row>
    <row r="78" spans="1:18" x14ac:dyDescent="0.2">
      <c r="A78" s="84" t="s">
        <v>22</v>
      </c>
      <c r="B78" s="20">
        <v>3470</v>
      </c>
      <c r="C78" s="20">
        <v>221982</v>
      </c>
      <c r="D78" s="20">
        <v>3855</v>
      </c>
      <c r="E78" s="93">
        <v>1455</v>
      </c>
      <c r="F78" s="86">
        <v>92099</v>
      </c>
      <c r="G78" s="94">
        <v>1723</v>
      </c>
      <c r="H78" s="106">
        <f t="shared" si="2"/>
        <v>-0.55304798962386514</v>
      </c>
      <c r="I78" s="28"/>
      <c r="K78" s="29"/>
      <c r="L78" s="16"/>
      <c r="M78" s="16"/>
      <c r="N78" s="16"/>
      <c r="O78" s="16"/>
      <c r="P78" s="16"/>
      <c r="Q78" s="16"/>
      <c r="R78" s="16"/>
    </row>
    <row r="79" spans="1:18" x14ac:dyDescent="0.2">
      <c r="A79" s="84" t="s">
        <v>37</v>
      </c>
      <c r="B79" s="20">
        <v>686</v>
      </c>
      <c r="C79" s="20">
        <v>71540</v>
      </c>
      <c r="D79" s="20">
        <v>764</v>
      </c>
      <c r="E79" s="93">
        <v>643</v>
      </c>
      <c r="F79" s="86">
        <v>65185</v>
      </c>
      <c r="G79" s="94">
        <v>720</v>
      </c>
      <c r="H79" s="106">
        <f t="shared" si="2"/>
        <v>-5.7591623036649213E-2</v>
      </c>
      <c r="I79" s="28"/>
      <c r="K79" s="29"/>
      <c r="L79" s="16"/>
      <c r="M79" s="16"/>
      <c r="N79" s="16"/>
      <c r="O79" s="16"/>
      <c r="P79" s="16"/>
      <c r="Q79" s="16"/>
      <c r="R79" s="16"/>
    </row>
    <row r="80" spans="1:18" x14ac:dyDescent="0.2">
      <c r="A80" s="84" t="s">
        <v>23</v>
      </c>
      <c r="B80" s="20">
        <v>28755</v>
      </c>
      <c r="C80" s="20">
        <v>2130228</v>
      </c>
      <c r="D80" s="20">
        <v>36687</v>
      </c>
      <c r="E80" s="93">
        <v>19809</v>
      </c>
      <c r="F80" s="86">
        <v>1535554</v>
      </c>
      <c r="G80" s="94">
        <v>26745</v>
      </c>
      <c r="H80" s="106">
        <f t="shared" si="2"/>
        <v>-0.27099517540273121</v>
      </c>
      <c r="I80" s="28"/>
      <c r="K80" s="29"/>
      <c r="L80" s="16"/>
      <c r="M80" s="16"/>
      <c r="N80" s="16"/>
      <c r="O80" s="16"/>
      <c r="P80" s="16"/>
      <c r="Q80" s="16"/>
      <c r="R80" s="16"/>
    </row>
    <row r="81" spans="1:18" x14ac:dyDescent="0.2">
      <c r="A81" s="84" t="s">
        <v>27</v>
      </c>
      <c r="B81" s="20">
        <v>105</v>
      </c>
      <c r="C81" s="20">
        <v>56125</v>
      </c>
      <c r="D81" s="20">
        <v>975</v>
      </c>
      <c r="E81" s="93">
        <v>3611</v>
      </c>
      <c r="F81" s="86">
        <v>198809</v>
      </c>
      <c r="G81" s="94">
        <v>4155</v>
      </c>
      <c r="H81" s="106">
        <f t="shared" si="2"/>
        <v>3.2615384615384615</v>
      </c>
      <c r="I81" s="28"/>
      <c r="K81" s="29"/>
      <c r="L81" s="16"/>
      <c r="M81" s="16"/>
      <c r="N81" s="16"/>
      <c r="O81" s="16"/>
      <c r="P81" s="16"/>
      <c r="Q81" s="16"/>
      <c r="R81" s="16"/>
    </row>
    <row r="82" spans="1:18" x14ac:dyDescent="0.2">
      <c r="A82" s="84" t="s">
        <v>32</v>
      </c>
      <c r="B82" s="20">
        <v>3833</v>
      </c>
      <c r="C82" s="20">
        <v>241898</v>
      </c>
      <c r="D82" s="20">
        <v>4721</v>
      </c>
      <c r="E82" s="93">
        <v>3518</v>
      </c>
      <c r="F82" s="86">
        <v>221400</v>
      </c>
      <c r="G82" s="94">
        <v>3999</v>
      </c>
      <c r="H82" s="106">
        <f t="shared" si="2"/>
        <v>-0.15293370048718491</v>
      </c>
      <c r="I82" s="28"/>
      <c r="K82" s="29"/>
      <c r="L82" s="16"/>
      <c r="M82" s="16"/>
      <c r="N82" s="16"/>
      <c r="O82" s="16"/>
      <c r="P82" s="16"/>
      <c r="Q82" s="16"/>
      <c r="R82" s="16"/>
    </row>
    <row r="83" spans="1:18" x14ac:dyDescent="0.2">
      <c r="A83" s="84" t="s">
        <v>157</v>
      </c>
      <c r="B83" s="20">
        <v>163</v>
      </c>
      <c r="C83" s="20">
        <v>11996</v>
      </c>
      <c r="D83" s="20">
        <v>169</v>
      </c>
      <c r="E83" s="93">
        <v>163</v>
      </c>
      <c r="F83" s="86">
        <v>11177</v>
      </c>
      <c r="G83" s="94">
        <v>171</v>
      </c>
      <c r="H83" s="106">
        <f t="shared" si="2"/>
        <v>1.1834319526627219E-2</v>
      </c>
      <c r="I83" s="28"/>
      <c r="K83" s="29"/>
      <c r="L83" s="16"/>
      <c r="M83" s="16"/>
      <c r="N83" s="16"/>
      <c r="O83" s="16"/>
      <c r="P83" s="16"/>
      <c r="Q83" s="16"/>
      <c r="R83" s="16"/>
    </row>
    <row r="84" spans="1:18" x14ac:dyDescent="0.2">
      <c r="A84" s="84" t="s">
        <v>158</v>
      </c>
      <c r="B84" s="20">
        <v>1428</v>
      </c>
      <c r="C84" s="20">
        <v>90559</v>
      </c>
      <c r="D84" s="20">
        <v>1690</v>
      </c>
      <c r="E84" s="93">
        <v>1415</v>
      </c>
      <c r="F84" s="86">
        <v>90901</v>
      </c>
      <c r="G84" s="94">
        <v>1753</v>
      </c>
      <c r="H84" s="106">
        <f t="shared" si="2"/>
        <v>3.7278106508875739E-2</v>
      </c>
      <c r="I84" s="28"/>
      <c r="K84" s="29"/>
      <c r="L84" s="16"/>
      <c r="M84" s="16"/>
      <c r="N84" s="16"/>
      <c r="O84" s="16"/>
      <c r="P84" s="16"/>
      <c r="Q84" s="16"/>
      <c r="R84" s="16"/>
    </row>
    <row r="85" spans="1:18" x14ac:dyDescent="0.2">
      <c r="A85" s="84" t="s">
        <v>24</v>
      </c>
      <c r="B85" s="20">
        <v>20655</v>
      </c>
      <c r="C85" s="20">
        <v>1756671</v>
      </c>
      <c r="D85" s="20">
        <v>24776</v>
      </c>
      <c r="E85" s="93">
        <v>14527</v>
      </c>
      <c r="F85" s="86">
        <v>1243038</v>
      </c>
      <c r="G85" s="94">
        <v>17323</v>
      </c>
      <c r="H85" s="106">
        <f t="shared" si="2"/>
        <v>-0.30081530513400062</v>
      </c>
      <c r="I85" s="28"/>
      <c r="K85" s="29"/>
      <c r="L85" s="16"/>
      <c r="M85" s="16"/>
      <c r="N85" s="16"/>
      <c r="O85" s="16"/>
      <c r="P85" s="16"/>
      <c r="Q85" s="16"/>
      <c r="R85" s="16"/>
    </row>
    <row r="86" spans="1:18" x14ac:dyDescent="0.2">
      <c r="A86" s="84" t="s">
        <v>159</v>
      </c>
      <c r="B86" s="20">
        <v>0</v>
      </c>
      <c r="C86" s="20">
        <v>0</v>
      </c>
      <c r="D86" s="20">
        <v>0</v>
      </c>
      <c r="E86" s="93">
        <v>18</v>
      </c>
      <c r="F86" s="86">
        <v>72</v>
      </c>
      <c r="G86" s="94">
        <v>24</v>
      </c>
      <c r="H86" s="107" t="s">
        <v>15</v>
      </c>
      <c r="I86" s="28"/>
      <c r="K86" s="29"/>
      <c r="L86" s="16"/>
      <c r="M86" s="16"/>
      <c r="N86" s="16"/>
      <c r="O86" s="16"/>
      <c r="P86" s="16"/>
      <c r="Q86" s="16"/>
      <c r="R86" s="16"/>
    </row>
    <row r="87" spans="1:18" x14ac:dyDescent="0.2">
      <c r="A87" s="84" t="s">
        <v>191</v>
      </c>
      <c r="B87" s="20">
        <v>20</v>
      </c>
      <c r="C87" s="20">
        <v>2240</v>
      </c>
      <c r="D87" s="20">
        <v>23</v>
      </c>
      <c r="E87" s="93">
        <v>252</v>
      </c>
      <c r="F87" s="86">
        <v>15141</v>
      </c>
      <c r="G87" s="94">
        <v>268</v>
      </c>
      <c r="H87" s="106">
        <f t="shared" si="2"/>
        <v>10.652173913043478</v>
      </c>
      <c r="I87" s="28"/>
      <c r="K87" s="29"/>
      <c r="L87" s="16"/>
      <c r="M87" s="16"/>
      <c r="N87" s="16"/>
      <c r="O87" s="16"/>
      <c r="P87" s="16"/>
      <c r="Q87" s="16"/>
      <c r="R87" s="16"/>
    </row>
    <row r="88" spans="1:18" x14ac:dyDescent="0.2">
      <c r="A88" s="84" t="s">
        <v>192</v>
      </c>
      <c r="B88" s="20">
        <v>498</v>
      </c>
      <c r="C88" s="20">
        <v>37695</v>
      </c>
      <c r="D88" s="20">
        <v>551</v>
      </c>
      <c r="E88" s="93">
        <v>769</v>
      </c>
      <c r="F88" s="86">
        <v>54817</v>
      </c>
      <c r="G88" s="94">
        <v>842</v>
      </c>
      <c r="H88" s="106">
        <f t="shared" si="2"/>
        <v>0.52813067150635207</v>
      </c>
      <c r="I88" s="28"/>
      <c r="K88" s="29"/>
      <c r="L88" s="16"/>
      <c r="M88" s="16"/>
      <c r="N88" s="16"/>
      <c r="O88" s="16"/>
      <c r="P88" s="16"/>
      <c r="Q88" s="16"/>
      <c r="R88" s="16"/>
    </row>
    <row r="89" spans="1:18" x14ac:dyDescent="0.2">
      <c r="A89" s="84" t="s">
        <v>160</v>
      </c>
      <c r="B89" s="20">
        <v>80</v>
      </c>
      <c r="C89" s="20">
        <v>8480</v>
      </c>
      <c r="D89" s="20">
        <v>102</v>
      </c>
      <c r="E89" s="93">
        <v>140</v>
      </c>
      <c r="F89" s="86">
        <v>13720</v>
      </c>
      <c r="G89" s="94">
        <v>176</v>
      </c>
      <c r="H89" s="106">
        <f t="shared" si="2"/>
        <v>0.72549019607843135</v>
      </c>
      <c r="I89" s="28"/>
      <c r="K89" s="29"/>
      <c r="L89" s="16"/>
      <c r="M89" s="16"/>
      <c r="N89" s="16"/>
      <c r="O89" s="16"/>
      <c r="P89" s="16"/>
      <c r="Q89" s="16"/>
      <c r="R89" s="16"/>
    </row>
    <row r="90" spans="1:18" x14ac:dyDescent="0.2">
      <c r="A90" s="84" t="s">
        <v>281</v>
      </c>
      <c r="B90" s="20">
        <v>0</v>
      </c>
      <c r="C90" s="20">
        <v>5</v>
      </c>
      <c r="D90" s="20">
        <v>83</v>
      </c>
      <c r="E90" s="93">
        <v>0</v>
      </c>
      <c r="F90" s="86">
        <v>0</v>
      </c>
      <c r="G90" s="94">
        <v>0</v>
      </c>
      <c r="H90" s="106">
        <f t="shared" si="2"/>
        <v>-1</v>
      </c>
      <c r="I90" s="28"/>
      <c r="K90" s="29"/>
      <c r="L90" s="16"/>
      <c r="M90" s="16"/>
      <c r="N90" s="16"/>
      <c r="O90" s="16"/>
      <c r="P90" s="16"/>
      <c r="Q90" s="16"/>
      <c r="R90" s="16"/>
    </row>
    <row r="91" spans="1:18" x14ac:dyDescent="0.2">
      <c r="A91" s="84" t="s">
        <v>161</v>
      </c>
      <c r="B91" s="20">
        <v>82</v>
      </c>
      <c r="C91" s="20">
        <v>8436</v>
      </c>
      <c r="D91" s="20">
        <v>89</v>
      </c>
      <c r="E91" s="93">
        <v>189</v>
      </c>
      <c r="F91" s="86">
        <v>18039</v>
      </c>
      <c r="G91" s="94">
        <v>200</v>
      </c>
      <c r="H91" s="106">
        <f t="shared" si="2"/>
        <v>1.247191011235955</v>
      </c>
      <c r="I91" s="28"/>
      <c r="K91" s="29"/>
      <c r="L91" s="16"/>
      <c r="M91" s="16"/>
      <c r="N91" s="16"/>
      <c r="O91" s="16"/>
      <c r="P91" s="16"/>
      <c r="Q91" s="16"/>
      <c r="R91" s="16"/>
    </row>
    <row r="92" spans="1:18" x14ac:dyDescent="0.2">
      <c r="A92" s="84" t="s">
        <v>193</v>
      </c>
      <c r="B92" s="20">
        <v>168</v>
      </c>
      <c r="C92" s="20">
        <v>17282</v>
      </c>
      <c r="D92" s="20">
        <v>328</v>
      </c>
      <c r="E92" s="93">
        <v>0</v>
      </c>
      <c r="F92" s="86">
        <v>0</v>
      </c>
      <c r="G92" s="94">
        <v>0</v>
      </c>
      <c r="H92" s="106">
        <f t="shared" si="2"/>
        <v>-1</v>
      </c>
      <c r="I92" s="28"/>
      <c r="K92" s="29"/>
      <c r="L92" s="16"/>
      <c r="M92" s="16"/>
      <c r="N92" s="16"/>
      <c r="O92" s="16"/>
      <c r="P92" s="16"/>
      <c r="Q92" s="16"/>
      <c r="R92" s="16"/>
    </row>
    <row r="93" spans="1:18" x14ac:dyDescent="0.2">
      <c r="A93" s="84" t="s">
        <v>34</v>
      </c>
      <c r="B93" s="20">
        <v>72</v>
      </c>
      <c r="C93" s="20">
        <v>3150</v>
      </c>
      <c r="D93" s="20">
        <v>70</v>
      </c>
      <c r="E93" s="93">
        <v>0</v>
      </c>
      <c r="F93" s="86">
        <v>0</v>
      </c>
      <c r="G93" s="94">
        <v>0</v>
      </c>
      <c r="H93" s="106">
        <f t="shared" si="2"/>
        <v>-1</v>
      </c>
      <c r="I93" s="28"/>
      <c r="K93" s="29"/>
      <c r="L93" s="16"/>
      <c r="M93" s="16"/>
      <c r="N93" s="16"/>
      <c r="O93" s="16"/>
      <c r="P93" s="16"/>
      <c r="Q93" s="16"/>
      <c r="R93" s="16"/>
    </row>
    <row r="94" spans="1:18" x14ac:dyDescent="0.2">
      <c r="A94" s="84" t="s">
        <v>162</v>
      </c>
      <c r="B94" s="20">
        <v>2190</v>
      </c>
      <c r="C94" s="20">
        <v>126630</v>
      </c>
      <c r="D94" s="20">
        <v>2285</v>
      </c>
      <c r="E94" s="93">
        <v>1890</v>
      </c>
      <c r="F94" s="86">
        <v>105805</v>
      </c>
      <c r="G94" s="94">
        <v>2010</v>
      </c>
      <c r="H94" s="106">
        <f t="shared" si="2"/>
        <v>-0.12035010940919037</v>
      </c>
      <c r="I94" s="28"/>
      <c r="K94" s="29"/>
      <c r="L94" s="16"/>
      <c r="M94" s="16"/>
      <c r="N94" s="16"/>
      <c r="O94" s="16"/>
      <c r="P94" s="16"/>
      <c r="Q94" s="16"/>
      <c r="R94" s="16"/>
    </row>
    <row r="95" spans="1:18" x14ac:dyDescent="0.2">
      <c r="A95" s="84" t="s">
        <v>194</v>
      </c>
      <c r="B95" s="20">
        <v>42</v>
      </c>
      <c r="C95" s="20">
        <v>3381</v>
      </c>
      <c r="D95" s="20">
        <v>45</v>
      </c>
      <c r="E95" s="93">
        <v>397</v>
      </c>
      <c r="F95" s="86">
        <v>24318</v>
      </c>
      <c r="G95" s="94">
        <v>416</v>
      </c>
      <c r="H95" s="106">
        <f t="shared" si="2"/>
        <v>8.2444444444444436</v>
      </c>
      <c r="I95" s="28"/>
      <c r="K95" s="29"/>
      <c r="L95" s="16"/>
      <c r="M95" s="16"/>
      <c r="N95" s="16"/>
      <c r="O95" s="16"/>
      <c r="P95" s="16"/>
      <c r="Q95" s="16"/>
      <c r="R95" s="16"/>
    </row>
    <row r="96" spans="1:18" x14ac:dyDescent="0.2">
      <c r="A96" s="84" t="s">
        <v>33</v>
      </c>
      <c r="B96" s="20">
        <v>2819</v>
      </c>
      <c r="C96" s="20">
        <v>169140</v>
      </c>
      <c r="D96" s="20">
        <v>4245</v>
      </c>
      <c r="E96" s="93">
        <v>1741</v>
      </c>
      <c r="F96" s="86">
        <v>104460</v>
      </c>
      <c r="G96" s="94">
        <v>2623</v>
      </c>
      <c r="H96" s="106">
        <f t="shared" si="2"/>
        <v>-0.38209658421672554</v>
      </c>
      <c r="I96" s="28"/>
      <c r="K96" s="29"/>
      <c r="L96" s="16"/>
      <c r="M96" s="16"/>
      <c r="N96" s="16"/>
      <c r="O96" s="16"/>
      <c r="P96" s="16"/>
      <c r="Q96" s="16"/>
      <c r="R96" s="16"/>
    </row>
    <row r="97" spans="1:18" x14ac:dyDescent="0.2">
      <c r="A97" s="84" t="s">
        <v>195</v>
      </c>
      <c r="B97" s="20">
        <v>60</v>
      </c>
      <c r="C97" s="20">
        <v>5266</v>
      </c>
      <c r="D97" s="20">
        <v>83</v>
      </c>
      <c r="E97" s="93">
        <v>0</v>
      </c>
      <c r="F97" s="86">
        <v>0</v>
      </c>
      <c r="G97" s="94">
        <v>0</v>
      </c>
      <c r="H97" s="106">
        <f t="shared" si="2"/>
        <v>-1</v>
      </c>
      <c r="I97" s="28"/>
      <c r="K97" s="29"/>
      <c r="L97" s="16"/>
      <c r="M97" s="16"/>
      <c r="N97" s="16"/>
      <c r="O97" s="16"/>
      <c r="P97" s="16"/>
      <c r="Q97" s="16"/>
      <c r="R97" s="16"/>
    </row>
    <row r="98" spans="1:18" x14ac:dyDescent="0.2">
      <c r="A98" s="84" t="s">
        <v>163</v>
      </c>
      <c r="B98" s="20">
        <v>1448</v>
      </c>
      <c r="C98" s="20">
        <v>114940</v>
      </c>
      <c r="D98" s="20">
        <v>1687</v>
      </c>
      <c r="E98" s="93">
        <v>452</v>
      </c>
      <c r="F98" s="86">
        <v>36274</v>
      </c>
      <c r="G98" s="94">
        <v>508</v>
      </c>
      <c r="H98" s="106">
        <f t="shared" si="2"/>
        <v>-0.69887374036751626</v>
      </c>
      <c r="I98" s="28"/>
      <c r="K98" s="29"/>
      <c r="L98" s="16"/>
      <c r="M98" s="16"/>
      <c r="N98" s="16"/>
      <c r="O98" s="16"/>
      <c r="P98" s="16"/>
      <c r="Q98" s="16"/>
      <c r="R98" s="16"/>
    </row>
    <row r="99" spans="1:18" x14ac:dyDescent="0.2">
      <c r="A99" s="84" t="s">
        <v>260</v>
      </c>
      <c r="B99" s="20">
        <v>103</v>
      </c>
      <c r="C99" s="20">
        <v>6055</v>
      </c>
      <c r="D99" s="20">
        <v>119</v>
      </c>
      <c r="E99" s="93">
        <v>0</v>
      </c>
      <c r="F99" s="86">
        <v>0</v>
      </c>
      <c r="G99" s="94">
        <v>0</v>
      </c>
      <c r="H99" s="106">
        <f t="shared" si="2"/>
        <v>-1</v>
      </c>
      <c r="I99" s="28"/>
      <c r="K99" s="29"/>
      <c r="L99" s="16"/>
      <c r="M99" s="16"/>
      <c r="N99" s="16"/>
      <c r="O99" s="16"/>
      <c r="P99" s="16"/>
      <c r="Q99" s="16"/>
      <c r="R99" s="16"/>
    </row>
    <row r="100" spans="1:18" x14ac:dyDescent="0.2">
      <c r="A100" s="84" t="s">
        <v>196</v>
      </c>
      <c r="B100" s="20">
        <v>82</v>
      </c>
      <c r="C100" s="20">
        <v>8870</v>
      </c>
      <c r="D100" s="20">
        <v>95</v>
      </c>
      <c r="E100" s="93">
        <v>164</v>
      </c>
      <c r="F100" s="86">
        <v>14693</v>
      </c>
      <c r="G100" s="94">
        <v>190</v>
      </c>
      <c r="H100" s="106">
        <f t="shared" si="2"/>
        <v>1</v>
      </c>
      <c r="I100" s="28"/>
      <c r="K100" s="29"/>
      <c r="L100" s="16"/>
      <c r="M100" s="16"/>
      <c r="N100" s="16"/>
      <c r="O100" s="16"/>
      <c r="P100" s="16"/>
      <c r="Q100" s="16"/>
      <c r="R100" s="16"/>
    </row>
    <row r="101" spans="1:18" x14ac:dyDescent="0.2">
      <c r="A101" s="84" t="s">
        <v>164</v>
      </c>
      <c r="B101" s="20">
        <v>108</v>
      </c>
      <c r="C101" s="20">
        <v>432</v>
      </c>
      <c r="D101" s="20">
        <v>141</v>
      </c>
      <c r="E101" s="93">
        <v>72</v>
      </c>
      <c r="F101" s="86">
        <v>288</v>
      </c>
      <c r="G101" s="94">
        <v>94</v>
      </c>
      <c r="H101" s="106">
        <f t="shared" si="2"/>
        <v>-0.33333333333333331</v>
      </c>
      <c r="I101" s="28"/>
      <c r="K101" s="29"/>
      <c r="L101" s="16"/>
      <c r="M101" s="16"/>
      <c r="N101" s="16"/>
      <c r="O101" s="16"/>
      <c r="P101" s="16"/>
      <c r="Q101" s="16"/>
      <c r="R101" s="16"/>
    </row>
    <row r="102" spans="1:18" x14ac:dyDescent="0.2">
      <c r="A102" s="84" t="s">
        <v>25</v>
      </c>
      <c r="B102" s="20">
        <v>72280</v>
      </c>
      <c r="C102" s="20">
        <v>5584449</v>
      </c>
      <c r="D102" s="20">
        <v>86847</v>
      </c>
      <c r="E102" s="93">
        <v>62257</v>
      </c>
      <c r="F102" s="86">
        <v>4709906</v>
      </c>
      <c r="G102" s="94">
        <v>74291</v>
      </c>
      <c r="H102" s="106">
        <f t="shared" si="2"/>
        <v>-0.14457609358987644</v>
      </c>
      <c r="I102" s="28"/>
      <c r="K102" s="29"/>
      <c r="L102" s="16"/>
      <c r="M102" s="16"/>
      <c r="N102" s="16"/>
      <c r="O102" s="16"/>
      <c r="P102" s="16"/>
      <c r="Q102" s="16"/>
      <c r="R102" s="16"/>
    </row>
    <row r="103" spans="1:18" x14ac:dyDescent="0.2">
      <c r="A103" s="84" t="s">
        <v>261</v>
      </c>
      <c r="B103" s="20">
        <v>0</v>
      </c>
      <c r="C103" s="20">
        <v>0</v>
      </c>
      <c r="D103" s="20">
        <v>0</v>
      </c>
      <c r="E103" s="93">
        <v>21</v>
      </c>
      <c r="F103" s="86">
        <v>1361</v>
      </c>
      <c r="G103" s="94">
        <v>24</v>
      </c>
      <c r="H103" s="107" t="s">
        <v>15</v>
      </c>
      <c r="I103" s="28"/>
      <c r="K103" s="29"/>
      <c r="L103" s="16"/>
      <c r="M103" s="16"/>
      <c r="N103" s="16"/>
      <c r="O103" s="16"/>
      <c r="P103" s="16"/>
      <c r="Q103" s="16"/>
      <c r="R103" s="16"/>
    </row>
    <row r="104" spans="1:18" x14ac:dyDescent="0.2">
      <c r="A104" s="84" t="s">
        <v>165</v>
      </c>
      <c r="B104" s="20">
        <v>1896</v>
      </c>
      <c r="C104" s="20">
        <v>153470</v>
      </c>
      <c r="D104" s="20">
        <v>1981</v>
      </c>
      <c r="E104" s="93">
        <v>745</v>
      </c>
      <c r="F104" s="86">
        <v>61285</v>
      </c>
      <c r="G104" s="94">
        <v>810</v>
      </c>
      <c r="H104" s="106">
        <f t="shared" si="2"/>
        <v>-0.59111559818273596</v>
      </c>
      <c r="I104" s="28"/>
      <c r="K104" s="29"/>
      <c r="L104" s="16"/>
      <c r="M104" s="16"/>
      <c r="N104" s="16"/>
      <c r="O104" s="16"/>
      <c r="P104" s="16"/>
      <c r="Q104" s="16"/>
      <c r="R104" s="16"/>
    </row>
    <row r="105" spans="1:18" x14ac:dyDescent="0.2">
      <c r="A105" s="84" t="s">
        <v>38</v>
      </c>
      <c r="B105" s="20">
        <v>0</v>
      </c>
      <c r="C105" s="20">
        <v>2</v>
      </c>
      <c r="D105" s="20">
        <v>48</v>
      </c>
      <c r="E105" s="93">
        <v>0</v>
      </c>
      <c r="F105" s="86">
        <v>0</v>
      </c>
      <c r="G105" s="94">
        <v>0</v>
      </c>
      <c r="H105" s="106">
        <f t="shared" si="2"/>
        <v>-1</v>
      </c>
      <c r="I105" s="28"/>
      <c r="K105" s="29"/>
      <c r="L105" s="16"/>
      <c r="M105" s="16"/>
      <c r="N105" s="16"/>
      <c r="O105" s="16"/>
      <c r="P105" s="16"/>
      <c r="Q105" s="16"/>
      <c r="R105" s="16"/>
    </row>
    <row r="106" spans="1:18" x14ac:dyDescent="0.2">
      <c r="A106" s="84" t="s">
        <v>197</v>
      </c>
      <c r="B106" s="20">
        <v>0</v>
      </c>
      <c r="C106" s="20">
        <v>68</v>
      </c>
      <c r="D106" s="20">
        <v>1673</v>
      </c>
      <c r="E106" s="93">
        <v>0</v>
      </c>
      <c r="F106" s="86">
        <v>0</v>
      </c>
      <c r="G106" s="94">
        <v>0</v>
      </c>
      <c r="H106" s="106">
        <f t="shared" si="2"/>
        <v>-1</v>
      </c>
      <c r="I106" s="28"/>
      <c r="K106" s="29"/>
      <c r="L106" s="16"/>
      <c r="M106" s="16"/>
      <c r="N106" s="16"/>
      <c r="O106" s="16"/>
      <c r="P106" s="16"/>
      <c r="Q106" s="16"/>
      <c r="R106" s="16"/>
    </row>
    <row r="107" spans="1:18" x14ac:dyDescent="0.2">
      <c r="A107" s="84" t="s">
        <v>166</v>
      </c>
      <c r="B107" s="20">
        <v>21731</v>
      </c>
      <c r="C107" s="20">
        <v>1336631</v>
      </c>
      <c r="D107" s="20">
        <v>29264</v>
      </c>
      <c r="E107" s="93">
        <v>24976</v>
      </c>
      <c r="F107" s="86">
        <v>1461121</v>
      </c>
      <c r="G107" s="94">
        <v>33319</v>
      </c>
      <c r="H107" s="106">
        <f t="shared" si="2"/>
        <v>0.13856615636960087</v>
      </c>
      <c r="I107" s="28"/>
      <c r="K107" s="29"/>
      <c r="L107" s="16"/>
      <c r="M107" s="16"/>
      <c r="N107" s="16"/>
      <c r="O107" s="16"/>
      <c r="P107" s="16"/>
      <c r="Q107" s="16"/>
      <c r="R107" s="16"/>
    </row>
    <row r="108" spans="1:18" x14ac:dyDescent="0.2">
      <c r="A108" s="125" t="s">
        <v>13</v>
      </c>
      <c r="B108" s="126">
        <f t="shared" ref="B108:G108" si="3">SUM(B56:B107)</f>
        <v>251093</v>
      </c>
      <c r="C108" s="126">
        <f t="shared" si="3"/>
        <v>15333563</v>
      </c>
      <c r="D108" s="126">
        <f t="shared" si="3"/>
        <v>334198</v>
      </c>
      <c r="E108" s="87">
        <f t="shared" si="3"/>
        <v>218930</v>
      </c>
      <c r="F108" s="88">
        <f t="shared" si="3"/>
        <v>12394071</v>
      </c>
      <c r="G108" s="88">
        <f t="shared" si="3"/>
        <v>283815</v>
      </c>
      <c r="H108" s="112">
        <f>(+G108-D108)/D108</f>
        <v>-0.15075793391941306</v>
      </c>
      <c r="I108" s="35"/>
      <c r="J108" s="44"/>
      <c r="K108" s="45"/>
      <c r="L108" s="9"/>
      <c r="M108" s="9"/>
      <c r="N108" s="46"/>
      <c r="O108" s="9"/>
      <c r="P108" s="9"/>
      <c r="Q108" s="46"/>
      <c r="R108" s="21"/>
    </row>
    <row r="109" spans="1:18" x14ac:dyDescent="0.2">
      <c r="A109" s="9"/>
      <c r="B109" s="9"/>
      <c r="C109" s="9"/>
      <c r="D109" s="9"/>
      <c r="E109" s="9"/>
      <c r="F109" s="136" t="s">
        <v>16</v>
      </c>
      <c r="G109" s="136"/>
      <c r="H109" s="48">
        <f>(+E108-B108)/B108</f>
        <v>-0.1280919818553285</v>
      </c>
      <c r="I109" s="49"/>
      <c r="J109" s="44"/>
      <c r="K109" s="45"/>
      <c r="L109" s="9"/>
      <c r="M109" s="9"/>
      <c r="N109" s="46"/>
      <c r="O109" s="9"/>
      <c r="P109" s="9"/>
      <c r="Q109" s="46"/>
      <c r="R109" s="47"/>
    </row>
    <row r="110" spans="1:18" ht="10.15" customHeight="1" x14ac:dyDescent="0.2"/>
  </sheetData>
  <sheetProtection selectLockedCells="1" selectUnlockedCells="1"/>
  <mergeCells count="2">
    <mergeCell ref="F52:G52"/>
    <mergeCell ref="F109:G109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48"/>
  <sheetViews>
    <sheetView showGridLines="0" zoomScaleNormal="100" zoomScaleSheetLayoutView="115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45</v>
      </c>
      <c r="B10" s="3"/>
      <c r="C10" s="3"/>
      <c r="D10" s="3"/>
      <c r="E10" s="4"/>
      <c r="F10" s="4"/>
      <c r="G10" s="24"/>
      <c r="H10" s="24"/>
      <c r="I10" s="25"/>
    </row>
    <row r="11" spans="1:9" s="2" customFormat="1" ht="12.75" x14ac:dyDescent="0.2">
      <c r="A11" s="3"/>
      <c r="B11" s="3"/>
      <c r="C11" s="3"/>
      <c r="D11" s="3"/>
      <c r="G11" s="24"/>
      <c r="H11" s="24"/>
      <c r="I11" s="25"/>
    </row>
    <row r="12" spans="1:9" ht="12.75" customHeight="1" x14ac:dyDescent="0.2">
      <c r="A12" s="24"/>
      <c r="B12" s="24"/>
      <c r="C12" s="50"/>
      <c r="D12" s="50"/>
      <c r="E12" s="50"/>
      <c r="F12" s="3" t="str">
        <f>+CONCATENATE(MID(Principal!C11,1,14)," de ambas temporadas")</f>
        <v>Datos al 31/07 de ambas temporadas</v>
      </c>
      <c r="G12" s="50"/>
      <c r="H12" s="50"/>
      <c r="I12" s="50"/>
    </row>
    <row r="13" spans="1:9" ht="6" customHeight="1" x14ac:dyDescent="0.2"/>
    <row r="14" spans="1:9" x14ac:dyDescent="0.2">
      <c r="A14" s="51" t="s">
        <v>35</v>
      </c>
      <c r="B14" s="52"/>
      <c r="C14" s="52"/>
      <c r="D14" s="52"/>
      <c r="E14" s="53"/>
      <c r="F14" s="58" t="s">
        <v>39</v>
      </c>
      <c r="G14" s="59"/>
      <c r="H14" s="59"/>
      <c r="I14" s="110" t="s">
        <v>19</v>
      </c>
    </row>
    <row r="15" spans="1:9" x14ac:dyDescent="0.2">
      <c r="A15" s="54" t="s">
        <v>17</v>
      </c>
      <c r="B15" s="55" t="s">
        <v>14</v>
      </c>
      <c r="C15" s="56" t="s">
        <v>4</v>
      </c>
      <c r="D15" s="56" t="s">
        <v>5</v>
      </c>
      <c r="E15" s="57" t="s">
        <v>6</v>
      </c>
      <c r="F15" s="60" t="s">
        <v>4</v>
      </c>
      <c r="G15" s="61" t="s">
        <v>5</v>
      </c>
      <c r="H15" s="61" t="s">
        <v>6</v>
      </c>
      <c r="I15" s="111" t="s">
        <v>20</v>
      </c>
    </row>
    <row r="16" spans="1:9" ht="13.15" customHeight="1" x14ac:dyDescent="0.2">
      <c r="A16" s="84" t="s">
        <v>150</v>
      </c>
      <c r="B16" s="114" t="s">
        <v>77</v>
      </c>
      <c r="C16" s="115">
        <v>21</v>
      </c>
      <c r="D16" s="115">
        <v>2205</v>
      </c>
      <c r="E16" s="115">
        <v>22</v>
      </c>
      <c r="F16" s="117">
        <v>0</v>
      </c>
      <c r="G16" s="116">
        <v>0</v>
      </c>
      <c r="H16" s="118">
        <v>0</v>
      </c>
      <c r="I16" s="106">
        <f t="shared" ref="I16" si="0">(+H16-E16)/E16</f>
        <v>-1</v>
      </c>
    </row>
    <row r="17" spans="1:9" ht="13.15" customHeight="1" x14ac:dyDescent="0.2">
      <c r="A17" s="130" t="s">
        <v>89</v>
      </c>
      <c r="B17" s="104" t="s">
        <v>75</v>
      </c>
      <c r="C17" s="96">
        <v>1315</v>
      </c>
      <c r="D17" s="96">
        <v>83550</v>
      </c>
      <c r="E17" s="96">
        <v>1344</v>
      </c>
      <c r="F17" s="100">
        <v>1416</v>
      </c>
      <c r="G17" s="97">
        <v>92256</v>
      </c>
      <c r="H17" s="101">
        <v>1464</v>
      </c>
      <c r="I17" s="106">
        <f t="shared" ref="I17:I146" si="1">(+H17-E17)/E17</f>
        <v>8.9285714285714288E-2</v>
      </c>
    </row>
    <row r="18" spans="1:9" ht="13.15" customHeight="1" x14ac:dyDescent="0.2">
      <c r="A18" s="130" t="s">
        <v>89</v>
      </c>
      <c r="B18" s="104" t="s">
        <v>77</v>
      </c>
      <c r="C18" s="96">
        <v>445</v>
      </c>
      <c r="D18" s="96">
        <v>43026</v>
      </c>
      <c r="E18" s="96">
        <v>538</v>
      </c>
      <c r="F18" s="100">
        <v>403</v>
      </c>
      <c r="G18" s="97">
        <v>50119</v>
      </c>
      <c r="H18" s="101">
        <v>379</v>
      </c>
      <c r="I18" s="106">
        <f t="shared" si="1"/>
        <v>-0.29553903345724908</v>
      </c>
    </row>
    <row r="19" spans="1:9" ht="13.15" customHeight="1" x14ac:dyDescent="0.2">
      <c r="A19" s="130" t="s">
        <v>151</v>
      </c>
      <c r="B19" s="104" t="s">
        <v>71</v>
      </c>
      <c r="C19" s="96">
        <v>0</v>
      </c>
      <c r="D19" s="96">
        <v>6900</v>
      </c>
      <c r="E19" s="96">
        <v>345</v>
      </c>
      <c r="F19" s="100">
        <v>0</v>
      </c>
      <c r="G19" s="97">
        <v>0</v>
      </c>
      <c r="H19" s="101">
        <v>0</v>
      </c>
      <c r="I19" s="106">
        <f t="shared" si="1"/>
        <v>-1</v>
      </c>
    </row>
    <row r="20" spans="1:9" ht="13.15" customHeight="1" x14ac:dyDescent="0.2">
      <c r="A20" s="130" t="s">
        <v>167</v>
      </c>
      <c r="B20" s="104" t="s">
        <v>69</v>
      </c>
      <c r="C20" s="96">
        <v>8233</v>
      </c>
      <c r="D20" s="96">
        <v>11829</v>
      </c>
      <c r="E20" s="96">
        <v>9212</v>
      </c>
      <c r="F20" s="100">
        <v>9145</v>
      </c>
      <c r="G20" s="97">
        <v>9145</v>
      </c>
      <c r="H20" s="101">
        <v>7318</v>
      </c>
      <c r="I20" s="106">
        <f t="shared" si="1"/>
        <v>-0.20560138949196699</v>
      </c>
    </row>
    <row r="21" spans="1:9" ht="13.15" customHeight="1" x14ac:dyDescent="0.2">
      <c r="A21" s="130" t="s">
        <v>167</v>
      </c>
      <c r="B21" s="104" t="s">
        <v>77</v>
      </c>
      <c r="C21" s="96">
        <v>42</v>
      </c>
      <c r="D21" s="96">
        <v>4389</v>
      </c>
      <c r="E21" s="96">
        <v>45</v>
      </c>
      <c r="F21" s="100">
        <v>123</v>
      </c>
      <c r="G21" s="97">
        <v>10766</v>
      </c>
      <c r="H21" s="101">
        <v>146</v>
      </c>
      <c r="I21" s="106">
        <f t="shared" si="1"/>
        <v>2.2444444444444445</v>
      </c>
    </row>
    <row r="22" spans="1:9" ht="13.15" customHeight="1" x14ac:dyDescent="0.2">
      <c r="A22" s="130" t="s">
        <v>262</v>
      </c>
      <c r="B22" s="104" t="s">
        <v>75</v>
      </c>
      <c r="C22" s="96">
        <v>0</v>
      </c>
      <c r="D22" s="96">
        <v>0</v>
      </c>
      <c r="E22" s="96">
        <v>0</v>
      </c>
      <c r="F22" s="100">
        <v>63</v>
      </c>
      <c r="G22" s="97">
        <v>4696</v>
      </c>
      <c r="H22" s="101">
        <v>69</v>
      </c>
      <c r="I22" s="107" t="s">
        <v>15</v>
      </c>
    </row>
    <row r="23" spans="1:9" ht="13.15" customHeight="1" x14ac:dyDescent="0.2">
      <c r="A23" s="130" t="s">
        <v>262</v>
      </c>
      <c r="B23" s="104" t="s">
        <v>77</v>
      </c>
      <c r="C23" s="96">
        <v>0</v>
      </c>
      <c r="D23" s="96">
        <v>0</v>
      </c>
      <c r="E23" s="96">
        <v>0</v>
      </c>
      <c r="F23" s="100">
        <v>42</v>
      </c>
      <c r="G23" s="97">
        <v>4410</v>
      </c>
      <c r="H23" s="101">
        <v>45</v>
      </c>
      <c r="I23" s="107" t="s">
        <v>15</v>
      </c>
    </row>
    <row r="24" spans="1:9" ht="13.15" customHeight="1" x14ac:dyDescent="0.2">
      <c r="A24" s="130" t="s">
        <v>168</v>
      </c>
      <c r="B24" s="104" t="s">
        <v>70</v>
      </c>
      <c r="C24" s="96">
        <v>0</v>
      </c>
      <c r="D24" s="96">
        <v>0</v>
      </c>
      <c r="E24" s="96">
        <v>0</v>
      </c>
      <c r="F24" s="100">
        <v>107</v>
      </c>
      <c r="G24" s="97">
        <v>3675</v>
      </c>
      <c r="H24" s="101">
        <v>4551</v>
      </c>
      <c r="I24" s="107" t="s">
        <v>15</v>
      </c>
    </row>
    <row r="25" spans="1:9" ht="13.15" customHeight="1" x14ac:dyDescent="0.2">
      <c r="A25" s="130" t="s">
        <v>168</v>
      </c>
      <c r="B25" s="104" t="s">
        <v>71</v>
      </c>
      <c r="C25" s="96">
        <v>0</v>
      </c>
      <c r="D25" s="96">
        <v>0</v>
      </c>
      <c r="E25" s="96">
        <v>0</v>
      </c>
      <c r="F25" s="100">
        <v>60</v>
      </c>
      <c r="G25" s="97">
        <v>5565</v>
      </c>
      <c r="H25" s="101">
        <v>139</v>
      </c>
      <c r="I25" s="107" t="s">
        <v>15</v>
      </c>
    </row>
    <row r="26" spans="1:9" ht="13.15" customHeight="1" x14ac:dyDescent="0.2">
      <c r="A26" s="130" t="s">
        <v>168</v>
      </c>
      <c r="B26" s="104" t="s">
        <v>90</v>
      </c>
      <c r="C26" s="96">
        <v>4411</v>
      </c>
      <c r="D26" s="96">
        <v>264660</v>
      </c>
      <c r="E26" s="96">
        <v>6643</v>
      </c>
      <c r="F26" s="100">
        <v>0</v>
      </c>
      <c r="G26" s="97">
        <v>0</v>
      </c>
      <c r="H26" s="101">
        <v>0</v>
      </c>
      <c r="I26" s="106">
        <f t="shared" si="1"/>
        <v>-1</v>
      </c>
    </row>
    <row r="27" spans="1:9" ht="13.15" customHeight="1" x14ac:dyDescent="0.2">
      <c r="A27" s="130" t="s">
        <v>168</v>
      </c>
      <c r="B27" s="104" t="s">
        <v>81</v>
      </c>
      <c r="C27" s="96">
        <v>0</v>
      </c>
      <c r="D27" s="96">
        <v>0</v>
      </c>
      <c r="E27" s="96">
        <v>0</v>
      </c>
      <c r="F27" s="100">
        <v>40</v>
      </c>
      <c r="G27" s="97">
        <v>2202</v>
      </c>
      <c r="H27" s="101">
        <v>83</v>
      </c>
      <c r="I27" s="107" t="s">
        <v>15</v>
      </c>
    </row>
    <row r="28" spans="1:9" ht="13.15" customHeight="1" x14ac:dyDescent="0.2">
      <c r="A28" s="130" t="s">
        <v>168</v>
      </c>
      <c r="B28" s="104" t="s">
        <v>83</v>
      </c>
      <c r="C28" s="96">
        <v>72</v>
      </c>
      <c r="D28" s="96">
        <v>3600</v>
      </c>
      <c r="E28" s="96">
        <v>93</v>
      </c>
      <c r="F28" s="100">
        <v>0</v>
      </c>
      <c r="G28" s="97">
        <v>0</v>
      </c>
      <c r="H28" s="101">
        <v>0</v>
      </c>
      <c r="I28" s="106">
        <f t="shared" si="1"/>
        <v>-1</v>
      </c>
    </row>
    <row r="29" spans="1:9" ht="13.15" customHeight="1" x14ac:dyDescent="0.2">
      <c r="A29" s="130" t="s">
        <v>239</v>
      </c>
      <c r="B29" s="104" t="s">
        <v>198</v>
      </c>
      <c r="C29" s="96">
        <v>0</v>
      </c>
      <c r="D29" s="96">
        <v>0</v>
      </c>
      <c r="E29" s="96">
        <v>0</v>
      </c>
      <c r="F29" s="100">
        <v>20</v>
      </c>
      <c r="G29" s="97">
        <v>1260</v>
      </c>
      <c r="H29" s="101">
        <v>26</v>
      </c>
      <c r="I29" s="107" t="s">
        <v>15</v>
      </c>
    </row>
    <row r="30" spans="1:9" ht="13.15" customHeight="1" x14ac:dyDescent="0.2">
      <c r="A30" s="130" t="s">
        <v>279</v>
      </c>
      <c r="B30" s="104" t="s">
        <v>75</v>
      </c>
      <c r="C30" s="96">
        <v>0</v>
      </c>
      <c r="D30" s="96">
        <v>0</v>
      </c>
      <c r="E30" s="96">
        <v>0</v>
      </c>
      <c r="F30" s="100">
        <v>21</v>
      </c>
      <c r="G30" s="97">
        <v>1176</v>
      </c>
      <c r="H30" s="101">
        <v>22</v>
      </c>
      <c r="I30" s="107" t="s">
        <v>15</v>
      </c>
    </row>
    <row r="31" spans="1:9" ht="13.15" customHeight="1" x14ac:dyDescent="0.2">
      <c r="A31" s="130" t="s">
        <v>219</v>
      </c>
      <c r="B31" s="104" t="s">
        <v>91</v>
      </c>
      <c r="C31" s="96">
        <v>42</v>
      </c>
      <c r="D31" s="96">
        <v>2352</v>
      </c>
      <c r="E31" s="96">
        <v>45</v>
      </c>
      <c r="F31" s="100">
        <v>168</v>
      </c>
      <c r="G31" s="97">
        <v>9408</v>
      </c>
      <c r="H31" s="101">
        <v>180</v>
      </c>
      <c r="I31" s="106">
        <f t="shared" si="1"/>
        <v>3</v>
      </c>
    </row>
    <row r="32" spans="1:9" ht="13.15" customHeight="1" x14ac:dyDescent="0.2">
      <c r="A32" s="130" t="s">
        <v>152</v>
      </c>
      <c r="B32" s="104" t="s">
        <v>75</v>
      </c>
      <c r="C32" s="96">
        <v>1035</v>
      </c>
      <c r="D32" s="96">
        <v>62159</v>
      </c>
      <c r="E32" s="96">
        <v>1075</v>
      </c>
      <c r="F32" s="100">
        <v>627</v>
      </c>
      <c r="G32" s="97">
        <v>35951</v>
      </c>
      <c r="H32" s="101">
        <v>660</v>
      </c>
      <c r="I32" s="106">
        <f t="shared" si="1"/>
        <v>-0.38604651162790699</v>
      </c>
    </row>
    <row r="33" spans="1:9" ht="13.15" customHeight="1" x14ac:dyDescent="0.2">
      <c r="A33" s="130" t="s">
        <v>169</v>
      </c>
      <c r="B33" s="104" t="s">
        <v>68</v>
      </c>
      <c r="C33" s="96">
        <v>0</v>
      </c>
      <c r="D33" s="96">
        <v>0</v>
      </c>
      <c r="E33" s="96">
        <v>0</v>
      </c>
      <c r="F33" s="100">
        <v>60</v>
      </c>
      <c r="G33" s="97">
        <v>15338</v>
      </c>
      <c r="H33" s="101">
        <v>212</v>
      </c>
      <c r="I33" s="107" t="s">
        <v>15</v>
      </c>
    </row>
    <row r="34" spans="1:9" ht="13.15" customHeight="1" x14ac:dyDescent="0.2">
      <c r="A34" s="130" t="s">
        <v>169</v>
      </c>
      <c r="B34" s="104" t="s">
        <v>188</v>
      </c>
      <c r="C34" s="96">
        <v>0</v>
      </c>
      <c r="D34" s="96">
        <v>0</v>
      </c>
      <c r="E34" s="96">
        <v>0</v>
      </c>
      <c r="F34" s="100">
        <v>36</v>
      </c>
      <c r="G34" s="97">
        <v>144</v>
      </c>
      <c r="H34" s="101">
        <v>21</v>
      </c>
      <c r="I34" s="107" t="s">
        <v>15</v>
      </c>
    </row>
    <row r="35" spans="1:9" ht="13.15" customHeight="1" x14ac:dyDescent="0.2">
      <c r="A35" s="130" t="s">
        <v>169</v>
      </c>
      <c r="B35" s="104" t="s">
        <v>147</v>
      </c>
      <c r="C35" s="96">
        <v>0</v>
      </c>
      <c r="D35" s="96">
        <v>0</v>
      </c>
      <c r="E35" s="96">
        <v>0</v>
      </c>
      <c r="F35" s="100">
        <v>6</v>
      </c>
      <c r="G35" s="97">
        <v>1160</v>
      </c>
      <c r="H35" s="101">
        <v>7</v>
      </c>
      <c r="I35" s="107" t="s">
        <v>15</v>
      </c>
    </row>
    <row r="36" spans="1:9" ht="13.15" customHeight="1" x14ac:dyDescent="0.2">
      <c r="A36" s="130" t="s">
        <v>169</v>
      </c>
      <c r="B36" s="104" t="s">
        <v>71</v>
      </c>
      <c r="C36" s="96">
        <v>0</v>
      </c>
      <c r="D36" s="96">
        <v>202960</v>
      </c>
      <c r="E36" s="96">
        <v>6018</v>
      </c>
      <c r="F36" s="100">
        <v>0</v>
      </c>
      <c r="G36" s="97">
        <v>161405</v>
      </c>
      <c r="H36" s="101">
        <v>4035</v>
      </c>
      <c r="I36" s="106">
        <f t="shared" si="1"/>
        <v>-0.32951146560319045</v>
      </c>
    </row>
    <row r="37" spans="1:9" ht="13.15" customHeight="1" x14ac:dyDescent="0.2">
      <c r="A37" s="130" t="s">
        <v>169</v>
      </c>
      <c r="B37" s="104" t="s">
        <v>91</v>
      </c>
      <c r="C37" s="96">
        <v>545</v>
      </c>
      <c r="D37" s="96">
        <v>31722</v>
      </c>
      <c r="E37" s="96">
        <v>540</v>
      </c>
      <c r="F37" s="100">
        <v>63</v>
      </c>
      <c r="G37" s="97">
        <v>3101</v>
      </c>
      <c r="H37" s="101">
        <v>63</v>
      </c>
      <c r="I37" s="106">
        <f t="shared" si="1"/>
        <v>-0.8833333333333333</v>
      </c>
    </row>
    <row r="38" spans="1:9" ht="13.15" customHeight="1" x14ac:dyDescent="0.2">
      <c r="A38" s="130" t="s">
        <v>169</v>
      </c>
      <c r="B38" s="104" t="s">
        <v>77</v>
      </c>
      <c r="C38" s="96">
        <v>5013</v>
      </c>
      <c r="D38" s="96">
        <v>309548</v>
      </c>
      <c r="E38" s="96">
        <v>6194</v>
      </c>
      <c r="F38" s="100">
        <v>1530</v>
      </c>
      <c r="G38" s="97">
        <v>95844</v>
      </c>
      <c r="H38" s="101">
        <v>1917</v>
      </c>
      <c r="I38" s="106">
        <f t="shared" si="1"/>
        <v>-0.69050694220213105</v>
      </c>
    </row>
    <row r="39" spans="1:9" ht="13.15" customHeight="1" x14ac:dyDescent="0.2">
      <c r="A39" s="130" t="s">
        <v>169</v>
      </c>
      <c r="B39" s="104" t="s">
        <v>79</v>
      </c>
      <c r="C39" s="96">
        <v>34526</v>
      </c>
      <c r="D39" s="96">
        <v>366698</v>
      </c>
      <c r="E39" s="96">
        <v>44330</v>
      </c>
      <c r="F39" s="100">
        <v>27490</v>
      </c>
      <c r="G39" s="97">
        <v>292540</v>
      </c>
      <c r="H39" s="101">
        <v>35402</v>
      </c>
      <c r="I39" s="106">
        <f t="shared" si="1"/>
        <v>-0.20139860139860141</v>
      </c>
    </row>
    <row r="40" spans="1:9" ht="13.15" customHeight="1" x14ac:dyDescent="0.2">
      <c r="A40" s="130" t="s">
        <v>169</v>
      </c>
      <c r="B40" s="104" t="s">
        <v>80</v>
      </c>
      <c r="C40" s="96">
        <v>24774</v>
      </c>
      <c r="D40" s="96">
        <v>1276164</v>
      </c>
      <c r="E40" s="96">
        <v>36315</v>
      </c>
      <c r="F40" s="100">
        <v>15057</v>
      </c>
      <c r="G40" s="97">
        <v>782994</v>
      </c>
      <c r="H40" s="101">
        <v>21988</v>
      </c>
      <c r="I40" s="106">
        <f t="shared" si="1"/>
        <v>-0.39452017072834916</v>
      </c>
    </row>
    <row r="41" spans="1:9" ht="13.15" customHeight="1" x14ac:dyDescent="0.2">
      <c r="A41" s="130" t="s">
        <v>169</v>
      </c>
      <c r="B41" s="104" t="s">
        <v>82</v>
      </c>
      <c r="C41" s="96">
        <v>0</v>
      </c>
      <c r="D41" s="96">
        <v>79</v>
      </c>
      <c r="E41" s="96">
        <v>1792</v>
      </c>
      <c r="F41" s="100">
        <v>0</v>
      </c>
      <c r="G41" s="97">
        <v>99</v>
      </c>
      <c r="H41" s="101">
        <v>2227</v>
      </c>
      <c r="I41" s="106">
        <f t="shared" si="1"/>
        <v>0.24274553571428573</v>
      </c>
    </row>
    <row r="42" spans="1:9" ht="13.15" customHeight="1" x14ac:dyDescent="0.2">
      <c r="A42" s="130" t="s">
        <v>169</v>
      </c>
      <c r="B42" s="104" t="s">
        <v>83</v>
      </c>
      <c r="C42" s="96">
        <v>692</v>
      </c>
      <c r="D42" s="96">
        <v>28200</v>
      </c>
      <c r="E42" s="96">
        <v>972</v>
      </c>
      <c r="F42" s="100">
        <v>1570</v>
      </c>
      <c r="G42" s="97">
        <v>91840</v>
      </c>
      <c r="H42" s="101">
        <v>2394</v>
      </c>
      <c r="I42" s="106">
        <f t="shared" si="1"/>
        <v>1.462962962962963</v>
      </c>
    </row>
    <row r="43" spans="1:9" ht="13.15" customHeight="1" x14ac:dyDescent="0.2">
      <c r="A43" s="130" t="s">
        <v>169</v>
      </c>
      <c r="B43" s="104" t="s">
        <v>288</v>
      </c>
      <c r="C43" s="96">
        <v>0</v>
      </c>
      <c r="D43" s="96">
        <v>18</v>
      </c>
      <c r="E43" s="96">
        <v>435</v>
      </c>
      <c r="F43" s="100">
        <v>0</v>
      </c>
      <c r="G43" s="97">
        <v>0</v>
      </c>
      <c r="H43" s="101">
        <v>0</v>
      </c>
      <c r="I43" s="106">
        <f t="shared" si="1"/>
        <v>-1</v>
      </c>
    </row>
    <row r="44" spans="1:9" ht="13.15" customHeight="1" x14ac:dyDescent="0.2">
      <c r="A44" s="130" t="s">
        <v>169</v>
      </c>
      <c r="B44" s="104" t="s">
        <v>95</v>
      </c>
      <c r="C44" s="96">
        <v>0</v>
      </c>
      <c r="D44" s="96">
        <v>40</v>
      </c>
      <c r="E44" s="96">
        <v>973</v>
      </c>
      <c r="F44" s="100">
        <v>0</v>
      </c>
      <c r="G44" s="97">
        <v>28</v>
      </c>
      <c r="H44" s="101">
        <v>676</v>
      </c>
      <c r="I44" s="106">
        <f t="shared" si="1"/>
        <v>-0.30524152106885921</v>
      </c>
    </row>
    <row r="45" spans="1:9" ht="13.15" customHeight="1" x14ac:dyDescent="0.2">
      <c r="A45" s="130" t="s">
        <v>153</v>
      </c>
      <c r="B45" s="104" t="s">
        <v>75</v>
      </c>
      <c r="C45" s="96">
        <v>357</v>
      </c>
      <c r="D45" s="96">
        <v>12661</v>
      </c>
      <c r="E45" s="96">
        <v>391</v>
      </c>
      <c r="F45" s="100">
        <v>420</v>
      </c>
      <c r="G45" s="97">
        <v>22876</v>
      </c>
      <c r="H45" s="101">
        <v>435</v>
      </c>
      <c r="I45" s="106">
        <f t="shared" si="1"/>
        <v>0.11253196930946291</v>
      </c>
    </row>
    <row r="46" spans="1:9" ht="13.15" customHeight="1" x14ac:dyDescent="0.2">
      <c r="A46" s="130" t="s">
        <v>153</v>
      </c>
      <c r="B46" s="104" t="s">
        <v>77</v>
      </c>
      <c r="C46" s="96">
        <v>1640</v>
      </c>
      <c r="D46" s="96">
        <v>105648</v>
      </c>
      <c r="E46" s="96">
        <v>1950</v>
      </c>
      <c r="F46" s="100">
        <v>2332</v>
      </c>
      <c r="G46" s="97">
        <v>146090</v>
      </c>
      <c r="H46" s="101">
        <v>2571</v>
      </c>
      <c r="I46" s="106">
        <f t="shared" si="1"/>
        <v>0.31846153846153846</v>
      </c>
    </row>
    <row r="47" spans="1:9" ht="13.15" customHeight="1" x14ac:dyDescent="0.2">
      <c r="A47" s="130" t="s">
        <v>153</v>
      </c>
      <c r="B47" s="104" t="s">
        <v>288</v>
      </c>
      <c r="C47" s="96">
        <v>0</v>
      </c>
      <c r="D47" s="96">
        <v>6</v>
      </c>
      <c r="E47" s="96">
        <v>149</v>
      </c>
      <c r="F47" s="100">
        <v>0</v>
      </c>
      <c r="G47" s="97">
        <v>0</v>
      </c>
      <c r="H47" s="101">
        <v>0</v>
      </c>
      <c r="I47" s="106">
        <f t="shared" si="1"/>
        <v>-1</v>
      </c>
    </row>
    <row r="48" spans="1:9" ht="13.15" customHeight="1" x14ac:dyDescent="0.2">
      <c r="A48" s="130" t="s">
        <v>170</v>
      </c>
      <c r="B48" s="104" t="s">
        <v>80</v>
      </c>
      <c r="C48" s="96">
        <v>0</v>
      </c>
      <c r="D48" s="96">
        <v>0</v>
      </c>
      <c r="E48" s="96">
        <v>0</v>
      </c>
      <c r="F48" s="100">
        <v>238</v>
      </c>
      <c r="G48" s="97">
        <v>14280</v>
      </c>
      <c r="H48" s="101">
        <v>358</v>
      </c>
      <c r="I48" s="107" t="s">
        <v>15</v>
      </c>
    </row>
    <row r="49" spans="1:9" ht="13.15" customHeight="1" x14ac:dyDescent="0.2">
      <c r="A49" s="130" t="s">
        <v>171</v>
      </c>
      <c r="B49" s="104" t="s">
        <v>69</v>
      </c>
      <c r="C49" s="96">
        <v>0</v>
      </c>
      <c r="D49" s="96">
        <v>0</v>
      </c>
      <c r="E49" s="96">
        <v>0</v>
      </c>
      <c r="F49" s="100">
        <v>3300</v>
      </c>
      <c r="G49" s="97">
        <v>3660</v>
      </c>
      <c r="H49" s="101">
        <v>2906</v>
      </c>
      <c r="I49" s="107" t="s">
        <v>15</v>
      </c>
    </row>
    <row r="50" spans="1:9" ht="13.15" customHeight="1" x14ac:dyDescent="0.2">
      <c r="A50" s="130" t="s">
        <v>171</v>
      </c>
      <c r="B50" s="104" t="s">
        <v>77</v>
      </c>
      <c r="C50" s="96">
        <v>399</v>
      </c>
      <c r="D50" s="96">
        <v>41432</v>
      </c>
      <c r="E50" s="96">
        <v>425</v>
      </c>
      <c r="F50" s="100">
        <v>672</v>
      </c>
      <c r="G50" s="97">
        <v>69461</v>
      </c>
      <c r="H50" s="101">
        <v>711</v>
      </c>
      <c r="I50" s="106">
        <f t="shared" si="1"/>
        <v>0.67294117647058826</v>
      </c>
    </row>
    <row r="51" spans="1:9" ht="13.15" customHeight="1" x14ac:dyDescent="0.2">
      <c r="A51" s="130" t="s">
        <v>171</v>
      </c>
      <c r="B51" s="104" t="s">
        <v>99</v>
      </c>
      <c r="C51" s="96">
        <v>0</v>
      </c>
      <c r="D51" s="96">
        <v>2600</v>
      </c>
      <c r="E51" s="96">
        <v>35</v>
      </c>
      <c r="F51" s="100">
        <v>0</v>
      </c>
      <c r="G51" s="97">
        <v>0</v>
      </c>
      <c r="H51" s="101">
        <v>0</v>
      </c>
      <c r="I51" s="106">
        <f t="shared" si="1"/>
        <v>-1</v>
      </c>
    </row>
    <row r="52" spans="1:9" ht="13.15" customHeight="1" x14ac:dyDescent="0.2">
      <c r="A52" s="130" t="s">
        <v>171</v>
      </c>
      <c r="B52" s="104" t="s">
        <v>80</v>
      </c>
      <c r="C52" s="96">
        <v>204</v>
      </c>
      <c r="D52" s="96">
        <v>12240</v>
      </c>
      <c r="E52" s="96">
        <v>307</v>
      </c>
      <c r="F52" s="100">
        <v>3015</v>
      </c>
      <c r="G52" s="97">
        <v>180900</v>
      </c>
      <c r="H52" s="101">
        <v>4541</v>
      </c>
      <c r="I52" s="106">
        <f t="shared" si="1"/>
        <v>13.791530944625407</v>
      </c>
    </row>
    <row r="53" spans="1:9" ht="13.15" customHeight="1" x14ac:dyDescent="0.2">
      <c r="A53" s="130" t="s">
        <v>172</v>
      </c>
      <c r="B53" s="104" t="s">
        <v>189</v>
      </c>
      <c r="C53" s="96">
        <v>2</v>
      </c>
      <c r="D53" s="96">
        <v>2</v>
      </c>
      <c r="E53" s="96">
        <v>1</v>
      </c>
      <c r="F53" s="100">
        <v>0</v>
      </c>
      <c r="G53" s="97">
        <v>0</v>
      </c>
      <c r="H53" s="101">
        <v>0</v>
      </c>
      <c r="I53" s="106">
        <f t="shared" si="1"/>
        <v>-1</v>
      </c>
    </row>
    <row r="54" spans="1:9" ht="13.15" customHeight="1" x14ac:dyDescent="0.2">
      <c r="A54" s="130" t="s">
        <v>172</v>
      </c>
      <c r="B54" s="104" t="s">
        <v>80</v>
      </c>
      <c r="C54" s="96">
        <v>443</v>
      </c>
      <c r="D54" s="96">
        <v>26580</v>
      </c>
      <c r="E54" s="96">
        <v>667</v>
      </c>
      <c r="F54" s="100">
        <v>119</v>
      </c>
      <c r="G54" s="97">
        <v>7140</v>
      </c>
      <c r="H54" s="101">
        <v>179</v>
      </c>
      <c r="I54" s="106">
        <f t="shared" si="1"/>
        <v>-0.73163418290854576</v>
      </c>
    </row>
    <row r="55" spans="1:9" ht="13.15" customHeight="1" x14ac:dyDescent="0.2">
      <c r="A55" s="130" t="s">
        <v>173</v>
      </c>
      <c r="B55" s="104" t="s">
        <v>188</v>
      </c>
      <c r="C55" s="96">
        <v>0</v>
      </c>
      <c r="D55" s="96">
        <v>12</v>
      </c>
      <c r="E55" s="96">
        <v>333</v>
      </c>
      <c r="F55" s="100">
        <v>0</v>
      </c>
      <c r="G55" s="97">
        <v>0</v>
      </c>
      <c r="H55" s="101">
        <v>0</v>
      </c>
      <c r="I55" s="106">
        <f t="shared" si="1"/>
        <v>-1</v>
      </c>
    </row>
    <row r="56" spans="1:9" ht="13.15" customHeight="1" x14ac:dyDescent="0.2">
      <c r="A56" s="130" t="s">
        <v>173</v>
      </c>
      <c r="B56" s="104" t="s">
        <v>71</v>
      </c>
      <c r="C56" s="96">
        <v>0</v>
      </c>
      <c r="D56" s="96">
        <v>8460</v>
      </c>
      <c r="E56" s="96">
        <v>212</v>
      </c>
      <c r="F56" s="100">
        <v>0</v>
      </c>
      <c r="G56" s="97">
        <v>3800</v>
      </c>
      <c r="H56" s="101">
        <v>95</v>
      </c>
      <c r="I56" s="106">
        <f t="shared" si="1"/>
        <v>-0.55188679245283023</v>
      </c>
    </row>
    <row r="57" spans="1:9" ht="13.15" customHeight="1" x14ac:dyDescent="0.2">
      <c r="A57" s="130" t="s">
        <v>190</v>
      </c>
      <c r="B57" s="104" t="s">
        <v>91</v>
      </c>
      <c r="C57" s="96">
        <v>433</v>
      </c>
      <c r="D57" s="96">
        <v>24474</v>
      </c>
      <c r="E57" s="96">
        <v>463</v>
      </c>
      <c r="F57" s="100">
        <v>21</v>
      </c>
      <c r="G57" s="97">
        <v>1176</v>
      </c>
      <c r="H57" s="101">
        <v>22</v>
      </c>
      <c r="I57" s="106">
        <f t="shared" si="1"/>
        <v>-0.95248380129589638</v>
      </c>
    </row>
    <row r="58" spans="1:9" ht="13.15" customHeight="1" x14ac:dyDescent="0.2">
      <c r="A58" s="130" t="s">
        <v>190</v>
      </c>
      <c r="B58" s="104" t="s">
        <v>198</v>
      </c>
      <c r="C58" s="96">
        <v>68</v>
      </c>
      <c r="D58" s="96">
        <v>5470</v>
      </c>
      <c r="E58" s="96">
        <v>88</v>
      </c>
      <c r="F58" s="100">
        <v>60</v>
      </c>
      <c r="G58" s="97">
        <v>4800</v>
      </c>
      <c r="H58" s="101">
        <v>77</v>
      </c>
      <c r="I58" s="106">
        <f t="shared" si="1"/>
        <v>-0.125</v>
      </c>
    </row>
    <row r="59" spans="1:9" ht="13.15" customHeight="1" x14ac:dyDescent="0.2">
      <c r="A59" s="130" t="s">
        <v>174</v>
      </c>
      <c r="B59" s="104" t="s">
        <v>71</v>
      </c>
      <c r="C59" s="96">
        <v>0</v>
      </c>
      <c r="D59" s="96">
        <v>23920</v>
      </c>
      <c r="E59" s="96">
        <v>1196</v>
      </c>
      <c r="F59" s="100">
        <v>0</v>
      </c>
      <c r="G59" s="97">
        <v>17940</v>
      </c>
      <c r="H59" s="101">
        <v>897</v>
      </c>
      <c r="I59" s="106">
        <f t="shared" si="1"/>
        <v>-0.25</v>
      </c>
    </row>
    <row r="60" spans="1:9" ht="13.15" customHeight="1" x14ac:dyDescent="0.2">
      <c r="A60" s="130" t="s">
        <v>174</v>
      </c>
      <c r="B60" s="104" t="s">
        <v>90</v>
      </c>
      <c r="C60" s="96">
        <v>18</v>
      </c>
      <c r="D60" s="96">
        <v>1080</v>
      </c>
      <c r="E60" s="96">
        <v>27</v>
      </c>
      <c r="F60" s="100">
        <v>0</v>
      </c>
      <c r="G60" s="97">
        <v>0</v>
      </c>
      <c r="H60" s="101">
        <v>0</v>
      </c>
      <c r="I60" s="106">
        <f t="shared" si="1"/>
        <v>-1</v>
      </c>
    </row>
    <row r="61" spans="1:9" ht="13.15" customHeight="1" x14ac:dyDescent="0.2">
      <c r="A61" s="130" t="s">
        <v>174</v>
      </c>
      <c r="B61" s="104" t="s">
        <v>84</v>
      </c>
      <c r="C61" s="96">
        <v>0</v>
      </c>
      <c r="D61" s="96">
        <v>118</v>
      </c>
      <c r="E61" s="96">
        <v>2822</v>
      </c>
      <c r="F61" s="100">
        <v>0</v>
      </c>
      <c r="G61" s="97">
        <v>162</v>
      </c>
      <c r="H61" s="101">
        <v>3879</v>
      </c>
      <c r="I61" s="106">
        <f t="shared" si="1"/>
        <v>0.37455705173635717</v>
      </c>
    </row>
    <row r="62" spans="1:9" ht="13.15" customHeight="1" x14ac:dyDescent="0.2">
      <c r="A62" s="130" t="s">
        <v>280</v>
      </c>
      <c r="B62" s="104" t="s">
        <v>282</v>
      </c>
      <c r="C62" s="96">
        <v>0</v>
      </c>
      <c r="D62" s="96">
        <v>4235</v>
      </c>
      <c r="E62" s="96">
        <v>96</v>
      </c>
      <c r="F62" s="100">
        <v>0</v>
      </c>
      <c r="G62" s="97">
        <v>0</v>
      </c>
      <c r="H62" s="101">
        <v>0</v>
      </c>
      <c r="I62" s="106">
        <f t="shared" si="1"/>
        <v>-1</v>
      </c>
    </row>
    <row r="63" spans="1:9" ht="13.15" customHeight="1" x14ac:dyDescent="0.2">
      <c r="A63" s="130" t="s">
        <v>175</v>
      </c>
      <c r="B63" s="104" t="s">
        <v>92</v>
      </c>
      <c r="C63" s="96">
        <v>0</v>
      </c>
      <c r="D63" s="96">
        <v>1290</v>
      </c>
      <c r="E63" s="96">
        <v>1024</v>
      </c>
      <c r="F63" s="100">
        <v>9592</v>
      </c>
      <c r="G63" s="97">
        <v>10912</v>
      </c>
      <c r="H63" s="101">
        <v>8589</v>
      </c>
      <c r="I63" s="106">
        <f t="shared" si="1"/>
        <v>7.3876953125</v>
      </c>
    </row>
    <row r="64" spans="1:9" ht="13.15" customHeight="1" x14ac:dyDescent="0.2">
      <c r="A64" s="130" t="s">
        <v>154</v>
      </c>
      <c r="B64" s="104" t="s">
        <v>75</v>
      </c>
      <c r="C64" s="96">
        <v>105</v>
      </c>
      <c r="D64" s="96">
        <v>5817</v>
      </c>
      <c r="E64" s="96">
        <v>111</v>
      </c>
      <c r="F64" s="100">
        <v>21</v>
      </c>
      <c r="G64" s="97">
        <v>1176</v>
      </c>
      <c r="H64" s="101">
        <v>22</v>
      </c>
      <c r="I64" s="106">
        <f t="shared" si="1"/>
        <v>-0.80180180180180183</v>
      </c>
    </row>
    <row r="65" spans="1:9" ht="13.15" customHeight="1" x14ac:dyDescent="0.2">
      <c r="A65" s="130" t="s">
        <v>154</v>
      </c>
      <c r="B65" s="104" t="s">
        <v>198</v>
      </c>
      <c r="C65" s="96">
        <v>878</v>
      </c>
      <c r="D65" s="96">
        <v>90704</v>
      </c>
      <c r="E65" s="96">
        <v>988</v>
      </c>
      <c r="F65" s="100">
        <v>711</v>
      </c>
      <c r="G65" s="97">
        <v>75075</v>
      </c>
      <c r="H65" s="101">
        <v>783</v>
      </c>
      <c r="I65" s="106">
        <f t="shared" si="1"/>
        <v>-0.20748987854251011</v>
      </c>
    </row>
    <row r="66" spans="1:9" ht="13.15" customHeight="1" x14ac:dyDescent="0.2">
      <c r="A66" s="130" t="s">
        <v>155</v>
      </c>
      <c r="B66" s="104" t="s">
        <v>92</v>
      </c>
      <c r="C66" s="96">
        <v>1317</v>
      </c>
      <c r="D66" s="96">
        <v>1317</v>
      </c>
      <c r="E66" s="96">
        <v>1010</v>
      </c>
      <c r="F66" s="100">
        <v>0</v>
      </c>
      <c r="G66" s="97">
        <v>0</v>
      </c>
      <c r="H66" s="101">
        <v>0</v>
      </c>
      <c r="I66" s="106">
        <f t="shared" si="1"/>
        <v>-1</v>
      </c>
    </row>
    <row r="67" spans="1:9" ht="13.15" customHeight="1" x14ac:dyDescent="0.2">
      <c r="A67" s="130" t="s">
        <v>155</v>
      </c>
      <c r="B67" s="104" t="s">
        <v>257</v>
      </c>
      <c r="C67" s="96">
        <v>0</v>
      </c>
      <c r="D67" s="96">
        <v>0</v>
      </c>
      <c r="E67" s="96">
        <v>0</v>
      </c>
      <c r="F67" s="100">
        <v>0</v>
      </c>
      <c r="G67" s="97">
        <v>4852</v>
      </c>
      <c r="H67" s="101">
        <v>73</v>
      </c>
      <c r="I67" s="107" t="s">
        <v>15</v>
      </c>
    </row>
    <row r="68" spans="1:9" ht="13.15" customHeight="1" x14ac:dyDescent="0.2">
      <c r="A68" s="130" t="s">
        <v>155</v>
      </c>
      <c r="B68" s="104" t="s">
        <v>282</v>
      </c>
      <c r="C68" s="96">
        <v>0</v>
      </c>
      <c r="D68" s="96">
        <v>3175</v>
      </c>
      <c r="E68" s="96">
        <v>64</v>
      </c>
      <c r="F68" s="100">
        <v>0</v>
      </c>
      <c r="G68" s="97">
        <v>0</v>
      </c>
      <c r="H68" s="101">
        <v>0</v>
      </c>
      <c r="I68" s="106">
        <f t="shared" si="1"/>
        <v>-1</v>
      </c>
    </row>
    <row r="69" spans="1:9" ht="13.15" customHeight="1" x14ac:dyDescent="0.2">
      <c r="A69" s="130" t="s">
        <v>155</v>
      </c>
      <c r="B69" s="104" t="s">
        <v>258</v>
      </c>
      <c r="C69" s="96">
        <v>0</v>
      </c>
      <c r="D69" s="96">
        <v>3982</v>
      </c>
      <c r="E69" s="96">
        <v>54</v>
      </c>
      <c r="F69" s="100">
        <v>0</v>
      </c>
      <c r="G69" s="97">
        <v>0</v>
      </c>
      <c r="H69" s="101">
        <v>0</v>
      </c>
      <c r="I69" s="106">
        <f t="shared" si="1"/>
        <v>-1</v>
      </c>
    </row>
    <row r="70" spans="1:9" ht="13.15" customHeight="1" x14ac:dyDescent="0.2">
      <c r="A70" s="130" t="s">
        <v>155</v>
      </c>
      <c r="B70" s="104" t="s">
        <v>75</v>
      </c>
      <c r="C70" s="96">
        <v>452</v>
      </c>
      <c r="D70" s="96">
        <v>32245</v>
      </c>
      <c r="E70" s="96">
        <v>440</v>
      </c>
      <c r="F70" s="100">
        <v>708</v>
      </c>
      <c r="G70" s="97">
        <v>47258</v>
      </c>
      <c r="H70" s="101">
        <v>719</v>
      </c>
      <c r="I70" s="106">
        <f t="shared" si="1"/>
        <v>0.63409090909090904</v>
      </c>
    </row>
    <row r="71" spans="1:9" ht="13.15" customHeight="1" x14ac:dyDescent="0.2">
      <c r="A71" s="130" t="s">
        <v>155</v>
      </c>
      <c r="B71" s="104" t="s">
        <v>77</v>
      </c>
      <c r="C71" s="96">
        <v>712</v>
      </c>
      <c r="D71" s="96">
        <v>50948</v>
      </c>
      <c r="E71" s="96">
        <v>888</v>
      </c>
      <c r="F71" s="100">
        <v>324</v>
      </c>
      <c r="G71" s="97">
        <v>21012</v>
      </c>
      <c r="H71" s="101">
        <v>402</v>
      </c>
      <c r="I71" s="106">
        <f t="shared" si="1"/>
        <v>-0.54729729729729726</v>
      </c>
    </row>
    <row r="72" spans="1:9" ht="13.15" customHeight="1" x14ac:dyDescent="0.2">
      <c r="A72" s="130" t="s">
        <v>155</v>
      </c>
      <c r="B72" s="104" t="s">
        <v>287</v>
      </c>
      <c r="C72" s="96">
        <v>0</v>
      </c>
      <c r="D72" s="96">
        <v>0</v>
      </c>
      <c r="E72" s="96">
        <v>0</v>
      </c>
      <c r="F72" s="100">
        <v>0</v>
      </c>
      <c r="G72" s="97">
        <v>7</v>
      </c>
      <c r="H72" s="101">
        <v>12</v>
      </c>
      <c r="I72" s="107" t="s">
        <v>15</v>
      </c>
    </row>
    <row r="73" spans="1:9" ht="13.15" customHeight="1" x14ac:dyDescent="0.2">
      <c r="A73" s="130" t="s">
        <v>156</v>
      </c>
      <c r="B73" s="104" t="s">
        <v>75</v>
      </c>
      <c r="C73" s="96">
        <v>122</v>
      </c>
      <c r="D73" s="96">
        <v>7112</v>
      </c>
      <c r="E73" s="96">
        <v>128</v>
      </c>
      <c r="F73" s="100">
        <v>126</v>
      </c>
      <c r="G73" s="97">
        <v>6909</v>
      </c>
      <c r="H73" s="101">
        <v>135</v>
      </c>
      <c r="I73" s="106">
        <f t="shared" si="1"/>
        <v>5.46875E-2</v>
      </c>
    </row>
    <row r="74" spans="1:9" ht="13.15" customHeight="1" x14ac:dyDescent="0.2">
      <c r="A74" s="130" t="s">
        <v>156</v>
      </c>
      <c r="B74" s="104" t="s">
        <v>77</v>
      </c>
      <c r="C74" s="96">
        <v>3</v>
      </c>
      <c r="D74" s="96">
        <v>315</v>
      </c>
      <c r="E74" s="96">
        <v>3</v>
      </c>
      <c r="F74" s="100">
        <v>0</v>
      </c>
      <c r="G74" s="97">
        <v>0</v>
      </c>
      <c r="H74" s="101">
        <v>0</v>
      </c>
      <c r="I74" s="106">
        <f t="shared" si="1"/>
        <v>-1</v>
      </c>
    </row>
    <row r="75" spans="1:9" ht="13.15" customHeight="1" x14ac:dyDescent="0.2">
      <c r="A75" s="130" t="s">
        <v>93</v>
      </c>
      <c r="B75" s="104" t="s">
        <v>75</v>
      </c>
      <c r="C75" s="96">
        <v>1791</v>
      </c>
      <c r="D75" s="96">
        <v>114581</v>
      </c>
      <c r="E75" s="96">
        <v>1821</v>
      </c>
      <c r="F75" s="100">
        <v>290</v>
      </c>
      <c r="G75" s="97">
        <v>20068</v>
      </c>
      <c r="H75" s="101">
        <v>295</v>
      </c>
      <c r="I75" s="106">
        <f t="shared" si="1"/>
        <v>-0.83800109829763869</v>
      </c>
    </row>
    <row r="76" spans="1:9" ht="13.15" customHeight="1" x14ac:dyDescent="0.2">
      <c r="A76" s="130" t="s">
        <v>93</v>
      </c>
      <c r="B76" s="104" t="s">
        <v>77</v>
      </c>
      <c r="C76" s="96">
        <v>1679</v>
      </c>
      <c r="D76" s="96">
        <v>107401</v>
      </c>
      <c r="E76" s="96">
        <v>2035</v>
      </c>
      <c r="F76" s="100">
        <v>1165</v>
      </c>
      <c r="G76" s="97">
        <v>72031</v>
      </c>
      <c r="H76" s="101">
        <v>1428</v>
      </c>
      <c r="I76" s="106">
        <f t="shared" si="1"/>
        <v>-0.29828009828009827</v>
      </c>
    </row>
    <row r="77" spans="1:9" ht="13.15" customHeight="1" x14ac:dyDescent="0.2">
      <c r="A77" s="130" t="s">
        <v>37</v>
      </c>
      <c r="B77" s="104" t="s">
        <v>91</v>
      </c>
      <c r="C77" s="96">
        <v>21</v>
      </c>
      <c r="D77" s="96">
        <v>1421</v>
      </c>
      <c r="E77" s="96">
        <v>21</v>
      </c>
      <c r="F77" s="100">
        <v>0</v>
      </c>
      <c r="G77" s="97">
        <v>0</v>
      </c>
      <c r="H77" s="101">
        <v>0</v>
      </c>
      <c r="I77" s="106">
        <f t="shared" si="1"/>
        <v>-1</v>
      </c>
    </row>
    <row r="78" spans="1:9" ht="13.15" customHeight="1" x14ac:dyDescent="0.2">
      <c r="A78" s="130" t="s">
        <v>37</v>
      </c>
      <c r="B78" s="104" t="s">
        <v>77</v>
      </c>
      <c r="C78" s="96">
        <v>665</v>
      </c>
      <c r="D78" s="96">
        <v>70119</v>
      </c>
      <c r="E78" s="96">
        <v>743</v>
      </c>
      <c r="F78" s="100">
        <v>643</v>
      </c>
      <c r="G78" s="97">
        <v>65185</v>
      </c>
      <c r="H78" s="101">
        <v>720</v>
      </c>
      <c r="I78" s="106">
        <f t="shared" si="1"/>
        <v>-3.095558546433378E-2</v>
      </c>
    </row>
    <row r="79" spans="1:9" ht="13.15" customHeight="1" x14ac:dyDescent="0.2">
      <c r="A79" s="130" t="s">
        <v>94</v>
      </c>
      <c r="B79" s="104" t="s">
        <v>176</v>
      </c>
      <c r="C79" s="96">
        <v>30</v>
      </c>
      <c r="D79" s="96">
        <v>5890</v>
      </c>
      <c r="E79" s="96">
        <v>29</v>
      </c>
      <c r="F79" s="100">
        <v>40</v>
      </c>
      <c r="G79" s="97">
        <v>6510</v>
      </c>
      <c r="H79" s="101">
        <v>41</v>
      </c>
      <c r="I79" s="106">
        <f t="shared" si="1"/>
        <v>0.41379310344827586</v>
      </c>
    </row>
    <row r="80" spans="1:9" ht="13.15" customHeight="1" x14ac:dyDescent="0.2">
      <c r="A80" s="130" t="s">
        <v>94</v>
      </c>
      <c r="B80" s="104" t="s">
        <v>73</v>
      </c>
      <c r="C80" s="96">
        <v>0</v>
      </c>
      <c r="D80" s="96">
        <v>0</v>
      </c>
      <c r="E80" s="96">
        <v>0</v>
      </c>
      <c r="F80" s="100">
        <v>72</v>
      </c>
      <c r="G80" s="97">
        <v>72</v>
      </c>
      <c r="H80" s="101">
        <v>116</v>
      </c>
      <c r="I80" s="107" t="s">
        <v>15</v>
      </c>
    </row>
    <row r="81" spans="1:9" ht="13.15" customHeight="1" x14ac:dyDescent="0.2">
      <c r="A81" s="130" t="s">
        <v>94</v>
      </c>
      <c r="B81" s="104" t="s">
        <v>180</v>
      </c>
      <c r="C81" s="96">
        <v>34</v>
      </c>
      <c r="D81" s="96">
        <v>34</v>
      </c>
      <c r="E81" s="96">
        <v>55</v>
      </c>
      <c r="F81" s="100">
        <v>0</v>
      </c>
      <c r="G81" s="97">
        <v>0</v>
      </c>
      <c r="H81" s="101">
        <v>0</v>
      </c>
      <c r="I81" s="106">
        <f t="shared" si="1"/>
        <v>-1</v>
      </c>
    </row>
    <row r="82" spans="1:9" ht="13.15" customHeight="1" x14ac:dyDescent="0.2">
      <c r="A82" s="130" t="s">
        <v>94</v>
      </c>
      <c r="B82" s="104" t="s">
        <v>75</v>
      </c>
      <c r="C82" s="96">
        <v>12825</v>
      </c>
      <c r="D82" s="96">
        <v>762421</v>
      </c>
      <c r="E82" s="96">
        <v>13250</v>
      </c>
      <c r="F82" s="100">
        <v>8248</v>
      </c>
      <c r="G82" s="97">
        <v>528184</v>
      </c>
      <c r="H82" s="101">
        <v>8448</v>
      </c>
      <c r="I82" s="106">
        <f t="shared" si="1"/>
        <v>-0.36241509433962266</v>
      </c>
    </row>
    <row r="83" spans="1:9" ht="13.15" customHeight="1" x14ac:dyDescent="0.2">
      <c r="A83" s="130" t="s">
        <v>94</v>
      </c>
      <c r="B83" s="104" t="s">
        <v>238</v>
      </c>
      <c r="C83" s="96">
        <v>0</v>
      </c>
      <c r="D83" s="96">
        <v>0</v>
      </c>
      <c r="E83" s="96">
        <v>0</v>
      </c>
      <c r="F83" s="100">
        <v>0</v>
      </c>
      <c r="G83" s="97">
        <v>2</v>
      </c>
      <c r="H83" s="101">
        <v>50</v>
      </c>
      <c r="I83" s="107" t="s">
        <v>15</v>
      </c>
    </row>
    <row r="84" spans="1:9" ht="13.15" customHeight="1" x14ac:dyDescent="0.2">
      <c r="A84" s="130" t="s">
        <v>94</v>
      </c>
      <c r="B84" s="104" t="s">
        <v>77</v>
      </c>
      <c r="C84" s="96">
        <v>15866</v>
      </c>
      <c r="D84" s="96">
        <v>1361703</v>
      </c>
      <c r="E84" s="96">
        <v>19040</v>
      </c>
      <c r="F84" s="100">
        <v>11389</v>
      </c>
      <c r="G84" s="97">
        <v>1000496</v>
      </c>
      <c r="H84" s="101">
        <v>13916</v>
      </c>
      <c r="I84" s="106">
        <f t="shared" si="1"/>
        <v>-0.26911764705882352</v>
      </c>
    </row>
    <row r="85" spans="1:9" ht="13.15" customHeight="1" x14ac:dyDescent="0.2">
      <c r="A85" s="130" t="s">
        <v>94</v>
      </c>
      <c r="B85" s="104" t="s">
        <v>84</v>
      </c>
      <c r="C85" s="96">
        <v>0</v>
      </c>
      <c r="D85" s="96">
        <v>180</v>
      </c>
      <c r="E85" s="96">
        <v>4313</v>
      </c>
      <c r="F85" s="100">
        <v>0</v>
      </c>
      <c r="G85" s="97">
        <v>170</v>
      </c>
      <c r="H85" s="101">
        <v>4111</v>
      </c>
      <c r="I85" s="106">
        <f t="shared" si="1"/>
        <v>-4.6835149547878506E-2</v>
      </c>
    </row>
    <row r="86" spans="1:9" ht="13.15" customHeight="1" x14ac:dyDescent="0.2">
      <c r="A86" s="130" t="s">
        <v>94</v>
      </c>
      <c r="B86" s="104" t="s">
        <v>218</v>
      </c>
      <c r="C86" s="96">
        <v>0</v>
      </c>
      <c r="D86" s="96">
        <v>0</v>
      </c>
      <c r="E86" s="96">
        <v>0</v>
      </c>
      <c r="F86" s="100">
        <v>60</v>
      </c>
      <c r="G86" s="97">
        <v>120</v>
      </c>
      <c r="H86" s="101">
        <v>63</v>
      </c>
      <c r="I86" s="107" t="s">
        <v>15</v>
      </c>
    </row>
    <row r="87" spans="1:9" ht="13.15" customHeight="1" x14ac:dyDescent="0.2">
      <c r="A87" s="130" t="s">
        <v>177</v>
      </c>
      <c r="B87" s="104" t="s">
        <v>75</v>
      </c>
      <c r="C87" s="96">
        <v>0</v>
      </c>
      <c r="D87" s="96">
        <v>45100</v>
      </c>
      <c r="E87" s="96">
        <v>862</v>
      </c>
      <c r="F87" s="100">
        <v>2289</v>
      </c>
      <c r="G87" s="97">
        <v>117313</v>
      </c>
      <c r="H87" s="101">
        <v>2339</v>
      </c>
      <c r="I87" s="106">
        <f t="shared" si="1"/>
        <v>1.7134570765661252</v>
      </c>
    </row>
    <row r="88" spans="1:9" ht="13.15" customHeight="1" x14ac:dyDescent="0.2">
      <c r="A88" s="130" t="s">
        <v>177</v>
      </c>
      <c r="B88" s="104" t="s">
        <v>77</v>
      </c>
      <c r="C88" s="96">
        <v>105</v>
      </c>
      <c r="D88" s="96">
        <v>11025</v>
      </c>
      <c r="E88" s="96">
        <v>112</v>
      </c>
      <c r="F88" s="100">
        <v>163</v>
      </c>
      <c r="G88" s="97">
        <v>17751</v>
      </c>
      <c r="H88" s="101">
        <v>185</v>
      </c>
      <c r="I88" s="106">
        <f t="shared" si="1"/>
        <v>0.6517857142857143</v>
      </c>
    </row>
    <row r="89" spans="1:9" ht="13.15" customHeight="1" x14ac:dyDescent="0.2">
      <c r="A89" s="130" t="s">
        <v>177</v>
      </c>
      <c r="B89" s="104" t="s">
        <v>79</v>
      </c>
      <c r="C89" s="96">
        <v>0</v>
      </c>
      <c r="D89" s="96">
        <v>0</v>
      </c>
      <c r="E89" s="96">
        <v>0</v>
      </c>
      <c r="F89" s="100">
        <v>1159</v>
      </c>
      <c r="G89" s="97">
        <v>63745</v>
      </c>
      <c r="H89" s="101">
        <v>1631</v>
      </c>
      <c r="I89" s="107" t="s">
        <v>15</v>
      </c>
    </row>
    <row r="90" spans="1:9" ht="13.15" customHeight="1" x14ac:dyDescent="0.2">
      <c r="A90" s="130" t="s">
        <v>178</v>
      </c>
      <c r="B90" s="104" t="s">
        <v>75</v>
      </c>
      <c r="C90" s="96">
        <v>1876</v>
      </c>
      <c r="D90" s="96">
        <v>107407</v>
      </c>
      <c r="E90" s="96">
        <v>1994</v>
      </c>
      <c r="F90" s="100">
        <v>1830</v>
      </c>
      <c r="G90" s="97">
        <v>104294</v>
      </c>
      <c r="H90" s="101">
        <v>1936</v>
      </c>
      <c r="I90" s="106">
        <f t="shared" si="1"/>
        <v>-2.9087261785356068E-2</v>
      </c>
    </row>
    <row r="91" spans="1:9" ht="13.15" customHeight="1" x14ac:dyDescent="0.2">
      <c r="A91" s="130" t="s">
        <v>32</v>
      </c>
      <c r="B91" s="104" t="s">
        <v>77</v>
      </c>
      <c r="C91" s="96">
        <v>1957</v>
      </c>
      <c r="D91" s="96">
        <v>134479</v>
      </c>
      <c r="E91" s="96">
        <v>2442</v>
      </c>
      <c r="F91" s="100">
        <v>1688</v>
      </c>
      <c r="G91" s="97">
        <v>117106</v>
      </c>
      <c r="H91" s="101">
        <v>2063</v>
      </c>
      <c r="I91" s="106">
        <f t="shared" si="1"/>
        <v>-0.15520065520065521</v>
      </c>
    </row>
    <row r="92" spans="1:9" ht="13.15" customHeight="1" x14ac:dyDescent="0.2">
      <c r="A92" s="130" t="s">
        <v>32</v>
      </c>
      <c r="B92" s="104" t="s">
        <v>95</v>
      </c>
      <c r="C92" s="96">
        <v>0</v>
      </c>
      <c r="D92" s="96">
        <v>12</v>
      </c>
      <c r="E92" s="96">
        <v>284</v>
      </c>
      <c r="F92" s="100">
        <v>0</v>
      </c>
      <c r="G92" s="97">
        <v>0</v>
      </c>
      <c r="H92" s="101">
        <v>0</v>
      </c>
      <c r="I92" s="106">
        <f t="shared" si="1"/>
        <v>-1</v>
      </c>
    </row>
    <row r="93" spans="1:9" ht="13.15" customHeight="1" x14ac:dyDescent="0.2">
      <c r="A93" s="130" t="s">
        <v>157</v>
      </c>
      <c r="B93" s="104" t="s">
        <v>75</v>
      </c>
      <c r="C93" s="96">
        <v>62</v>
      </c>
      <c r="D93" s="96">
        <v>3962</v>
      </c>
      <c r="E93" s="96">
        <v>63</v>
      </c>
      <c r="F93" s="100">
        <v>103</v>
      </c>
      <c r="G93" s="97">
        <v>6377</v>
      </c>
      <c r="H93" s="101">
        <v>104</v>
      </c>
      <c r="I93" s="106">
        <f t="shared" si="1"/>
        <v>0.65079365079365081</v>
      </c>
    </row>
    <row r="94" spans="1:9" ht="13.15" customHeight="1" x14ac:dyDescent="0.2">
      <c r="A94" s="130" t="s">
        <v>157</v>
      </c>
      <c r="B94" s="104" t="s">
        <v>77</v>
      </c>
      <c r="C94" s="96">
        <v>101</v>
      </c>
      <c r="D94" s="96">
        <v>8034</v>
      </c>
      <c r="E94" s="96">
        <v>106</v>
      </c>
      <c r="F94" s="100">
        <v>60</v>
      </c>
      <c r="G94" s="97">
        <v>4800</v>
      </c>
      <c r="H94" s="101">
        <v>67</v>
      </c>
      <c r="I94" s="106">
        <f t="shared" si="1"/>
        <v>-0.36792452830188677</v>
      </c>
    </row>
    <row r="95" spans="1:9" ht="13.15" customHeight="1" x14ac:dyDescent="0.2">
      <c r="A95" s="130" t="s">
        <v>158</v>
      </c>
      <c r="B95" s="104" t="s">
        <v>75</v>
      </c>
      <c r="C95" s="96">
        <v>525</v>
      </c>
      <c r="D95" s="96">
        <v>29365</v>
      </c>
      <c r="E95" s="96">
        <v>558</v>
      </c>
      <c r="F95" s="100">
        <v>188</v>
      </c>
      <c r="G95" s="97">
        <v>10528</v>
      </c>
      <c r="H95" s="101">
        <v>200</v>
      </c>
      <c r="I95" s="106">
        <f t="shared" si="1"/>
        <v>-0.64157706093189959</v>
      </c>
    </row>
    <row r="96" spans="1:9" ht="13.15" customHeight="1" x14ac:dyDescent="0.2">
      <c r="A96" s="130" t="s">
        <v>158</v>
      </c>
      <c r="B96" s="104" t="s">
        <v>77</v>
      </c>
      <c r="C96" s="96">
        <v>903</v>
      </c>
      <c r="D96" s="96">
        <v>61194</v>
      </c>
      <c r="E96" s="96">
        <v>1132</v>
      </c>
      <c r="F96" s="100">
        <v>1227</v>
      </c>
      <c r="G96" s="97">
        <v>80373</v>
      </c>
      <c r="H96" s="101">
        <v>1553</v>
      </c>
      <c r="I96" s="106">
        <f t="shared" si="1"/>
        <v>0.37190812720848054</v>
      </c>
    </row>
    <row r="97" spans="1:9" ht="13.15" customHeight="1" x14ac:dyDescent="0.2">
      <c r="A97" s="130" t="s">
        <v>96</v>
      </c>
      <c r="B97" s="104" t="s">
        <v>186</v>
      </c>
      <c r="C97" s="96">
        <v>0</v>
      </c>
      <c r="D97" s="96">
        <v>1</v>
      </c>
      <c r="E97" s="96">
        <v>21</v>
      </c>
      <c r="F97" s="100">
        <v>0</v>
      </c>
      <c r="G97" s="97">
        <v>0</v>
      </c>
      <c r="H97" s="101">
        <v>0</v>
      </c>
      <c r="I97" s="106">
        <f t="shared" si="1"/>
        <v>-1</v>
      </c>
    </row>
    <row r="98" spans="1:9" ht="13.15" customHeight="1" x14ac:dyDescent="0.2">
      <c r="A98" s="130" t="s">
        <v>96</v>
      </c>
      <c r="B98" s="104" t="s">
        <v>257</v>
      </c>
      <c r="C98" s="96">
        <v>0</v>
      </c>
      <c r="D98" s="96">
        <v>0</v>
      </c>
      <c r="E98" s="96">
        <v>0</v>
      </c>
      <c r="F98" s="100">
        <v>0</v>
      </c>
      <c r="G98" s="97">
        <v>2314</v>
      </c>
      <c r="H98" s="101">
        <v>35</v>
      </c>
      <c r="I98" s="107" t="s">
        <v>15</v>
      </c>
    </row>
    <row r="99" spans="1:9" ht="13.15" customHeight="1" x14ac:dyDescent="0.2">
      <c r="A99" s="130" t="s">
        <v>96</v>
      </c>
      <c r="B99" s="104" t="s">
        <v>75</v>
      </c>
      <c r="C99" s="96">
        <v>831</v>
      </c>
      <c r="D99" s="96">
        <v>49805</v>
      </c>
      <c r="E99" s="96">
        <v>845</v>
      </c>
      <c r="F99" s="100">
        <v>369</v>
      </c>
      <c r="G99" s="97">
        <v>28406</v>
      </c>
      <c r="H99" s="101">
        <v>375</v>
      </c>
      <c r="I99" s="106">
        <f t="shared" si="1"/>
        <v>-0.55621301775147924</v>
      </c>
    </row>
    <row r="100" spans="1:9" ht="13.15" customHeight="1" x14ac:dyDescent="0.2">
      <c r="A100" s="130" t="s">
        <v>96</v>
      </c>
      <c r="B100" s="104" t="s">
        <v>278</v>
      </c>
      <c r="C100" s="96">
        <v>60</v>
      </c>
      <c r="D100" s="96">
        <v>6950</v>
      </c>
      <c r="E100" s="96">
        <v>73</v>
      </c>
      <c r="F100" s="100">
        <v>120</v>
      </c>
      <c r="G100" s="97">
        <v>12288</v>
      </c>
      <c r="H100" s="101">
        <v>130</v>
      </c>
      <c r="I100" s="106">
        <f t="shared" si="1"/>
        <v>0.78082191780821919</v>
      </c>
    </row>
    <row r="101" spans="1:9" ht="13.15" customHeight="1" x14ac:dyDescent="0.2">
      <c r="A101" s="130" t="s">
        <v>96</v>
      </c>
      <c r="B101" s="104" t="s">
        <v>77</v>
      </c>
      <c r="C101" s="96">
        <v>19764</v>
      </c>
      <c r="D101" s="96">
        <v>1699915</v>
      </c>
      <c r="E101" s="96">
        <v>23837</v>
      </c>
      <c r="F101" s="100">
        <v>14038</v>
      </c>
      <c r="G101" s="97">
        <v>1200030</v>
      </c>
      <c r="H101" s="101">
        <v>16783</v>
      </c>
      <c r="I101" s="106">
        <f t="shared" si="1"/>
        <v>-0.29592650081805594</v>
      </c>
    </row>
    <row r="102" spans="1:9" ht="13.15" customHeight="1" x14ac:dyDescent="0.2">
      <c r="A102" s="130" t="s">
        <v>179</v>
      </c>
      <c r="B102" s="104" t="s">
        <v>180</v>
      </c>
      <c r="C102" s="96">
        <v>0</v>
      </c>
      <c r="D102" s="96">
        <v>0</v>
      </c>
      <c r="E102" s="96">
        <v>0</v>
      </c>
      <c r="F102" s="100">
        <v>18</v>
      </c>
      <c r="G102" s="97">
        <v>72</v>
      </c>
      <c r="H102" s="101">
        <v>24</v>
      </c>
      <c r="I102" s="107" t="s">
        <v>15</v>
      </c>
    </row>
    <row r="103" spans="1:9" ht="13.15" customHeight="1" x14ac:dyDescent="0.2">
      <c r="A103" s="130" t="s">
        <v>181</v>
      </c>
      <c r="B103" s="104" t="s">
        <v>91</v>
      </c>
      <c r="C103" s="96">
        <v>0</v>
      </c>
      <c r="D103" s="96">
        <v>0</v>
      </c>
      <c r="E103" s="96">
        <v>0</v>
      </c>
      <c r="F103" s="100">
        <v>231</v>
      </c>
      <c r="G103" s="97">
        <v>12936</v>
      </c>
      <c r="H103" s="101">
        <v>246</v>
      </c>
      <c r="I103" s="107" t="s">
        <v>15</v>
      </c>
    </row>
    <row r="104" spans="1:9" ht="13.15" customHeight="1" x14ac:dyDescent="0.2">
      <c r="A104" s="130" t="s">
        <v>181</v>
      </c>
      <c r="B104" s="104" t="s">
        <v>77</v>
      </c>
      <c r="C104" s="96">
        <v>20</v>
      </c>
      <c r="D104" s="96">
        <v>2240</v>
      </c>
      <c r="E104" s="96">
        <v>23</v>
      </c>
      <c r="F104" s="100">
        <v>21</v>
      </c>
      <c r="G104" s="97">
        <v>2205</v>
      </c>
      <c r="H104" s="101">
        <v>22</v>
      </c>
      <c r="I104" s="106">
        <f t="shared" si="1"/>
        <v>-4.3478260869565216E-2</v>
      </c>
    </row>
    <row r="105" spans="1:9" ht="13.15" customHeight="1" x14ac:dyDescent="0.2">
      <c r="A105" s="130" t="s">
        <v>192</v>
      </c>
      <c r="B105" s="104" t="s">
        <v>91</v>
      </c>
      <c r="C105" s="96">
        <v>315</v>
      </c>
      <c r="D105" s="96">
        <v>17640</v>
      </c>
      <c r="E105" s="96">
        <v>335</v>
      </c>
      <c r="F105" s="100">
        <v>546</v>
      </c>
      <c r="G105" s="97">
        <v>30576</v>
      </c>
      <c r="H105" s="101">
        <v>585</v>
      </c>
      <c r="I105" s="106">
        <f t="shared" si="1"/>
        <v>0.74626865671641796</v>
      </c>
    </row>
    <row r="106" spans="1:9" ht="13.15" customHeight="1" x14ac:dyDescent="0.2">
      <c r="A106" s="130" t="s">
        <v>192</v>
      </c>
      <c r="B106" s="104" t="s">
        <v>198</v>
      </c>
      <c r="C106" s="96">
        <v>183</v>
      </c>
      <c r="D106" s="96">
        <v>20055</v>
      </c>
      <c r="E106" s="96">
        <v>216</v>
      </c>
      <c r="F106" s="100">
        <v>223</v>
      </c>
      <c r="G106" s="97">
        <v>24241</v>
      </c>
      <c r="H106" s="101">
        <v>256</v>
      </c>
      <c r="I106" s="106">
        <f t="shared" si="1"/>
        <v>0.18518518518518517</v>
      </c>
    </row>
    <row r="107" spans="1:9" ht="13.15" customHeight="1" x14ac:dyDescent="0.2">
      <c r="A107" s="130" t="s">
        <v>160</v>
      </c>
      <c r="B107" s="104" t="s">
        <v>77</v>
      </c>
      <c r="C107" s="96">
        <v>80</v>
      </c>
      <c r="D107" s="96">
        <v>8480</v>
      </c>
      <c r="E107" s="96">
        <v>102</v>
      </c>
      <c r="F107" s="100">
        <v>140</v>
      </c>
      <c r="G107" s="97">
        <v>13720</v>
      </c>
      <c r="H107" s="101">
        <v>176</v>
      </c>
      <c r="I107" s="106">
        <f t="shared" si="1"/>
        <v>0.72549019607843135</v>
      </c>
    </row>
    <row r="108" spans="1:9" ht="13.15" customHeight="1" x14ac:dyDescent="0.2">
      <c r="A108" s="130" t="s">
        <v>281</v>
      </c>
      <c r="B108" s="104" t="s">
        <v>277</v>
      </c>
      <c r="C108" s="96">
        <v>0</v>
      </c>
      <c r="D108" s="96">
        <v>5</v>
      </c>
      <c r="E108" s="96">
        <v>83</v>
      </c>
      <c r="F108" s="100">
        <v>0</v>
      </c>
      <c r="G108" s="97">
        <v>0</v>
      </c>
      <c r="H108" s="101">
        <v>0</v>
      </c>
      <c r="I108" s="106">
        <f t="shared" si="1"/>
        <v>-1</v>
      </c>
    </row>
    <row r="109" spans="1:9" ht="13.15" customHeight="1" x14ac:dyDescent="0.2">
      <c r="A109" s="130" t="s">
        <v>161</v>
      </c>
      <c r="B109" s="104" t="s">
        <v>75</v>
      </c>
      <c r="C109" s="96">
        <v>21</v>
      </c>
      <c r="D109" s="96">
        <v>1911</v>
      </c>
      <c r="E109" s="96">
        <v>19</v>
      </c>
      <c r="F109" s="100">
        <v>81</v>
      </c>
      <c r="G109" s="97">
        <v>6741</v>
      </c>
      <c r="H109" s="101">
        <v>78</v>
      </c>
      <c r="I109" s="106">
        <f t="shared" si="1"/>
        <v>3.1052631578947367</v>
      </c>
    </row>
    <row r="110" spans="1:9" ht="13.15" customHeight="1" x14ac:dyDescent="0.2">
      <c r="A110" s="130" t="s">
        <v>161</v>
      </c>
      <c r="B110" s="104" t="s">
        <v>77</v>
      </c>
      <c r="C110" s="96">
        <v>61</v>
      </c>
      <c r="D110" s="96">
        <v>6525</v>
      </c>
      <c r="E110" s="96">
        <v>70</v>
      </c>
      <c r="F110" s="100">
        <v>108</v>
      </c>
      <c r="G110" s="97">
        <v>11298</v>
      </c>
      <c r="H110" s="101">
        <v>122</v>
      </c>
      <c r="I110" s="106">
        <f t="shared" si="1"/>
        <v>0.74285714285714288</v>
      </c>
    </row>
    <row r="111" spans="1:9" ht="13.15" customHeight="1" x14ac:dyDescent="0.2">
      <c r="A111" s="130" t="s">
        <v>193</v>
      </c>
      <c r="B111" s="104" t="s">
        <v>198</v>
      </c>
      <c r="C111" s="96">
        <v>168</v>
      </c>
      <c r="D111" s="96">
        <v>17276</v>
      </c>
      <c r="E111" s="96">
        <v>176</v>
      </c>
      <c r="F111" s="100">
        <v>0</v>
      </c>
      <c r="G111" s="97">
        <v>0</v>
      </c>
      <c r="H111" s="101">
        <v>0</v>
      </c>
      <c r="I111" s="106">
        <f t="shared" si="1"/>
        <v>-1</v>
      </c>
    </row>
    <row r="112" spans="1:9" ht="13.15" customHeight="1" x14ac:dyDescent="0.2">
      <c r="A112" s="130" t="s">
        <v>193</v>
      </c>
      <c r="B112" s="104" t="s">
        <v>288</v>
      </c>
      <c r="C112" s="96">
        <v>0</v>
      </c>
      <c r="D112" s="96">
        <v>6</v>
      </c>
      <c r="E112" s="96">
        <v>152</v>
      </c>
      <c r="F112" s="100">
        <v>0</v>
      </c>
      <c r="G112" s="97">
        <v>0</v>
      </c>
      <c r="H112" s="101">
        <v>0</v>
      </c>
      <c r="I112" s="106">
        <f t="shared" si="1"/>
        <v>-1</v>
      </c>
    </row>
    <row r="113" spans="1:9" ht="13.15" customHeight="1" x14ac:dyDescent="0.2">
      <c r="A113" s="130" t="s">
        <v>34</v>
      </c>
      <c r="B113" s="104" t="s">
        <v>72</v>
      </c>
      <c r="C113" s="96">
        <v>72</v>
      </c>
      <c r="D113" s="96">
        <v>3150</v>
      </c>
      <c r="E113" s="96">
        <v>70</v>
      </c>
      <c r="F113" s="100">
        <v>0</v>
      </c>
      <c r="G113" s="97">
        <v>0</v>
      </c>
      <c r="H113" s="101">
        <v>0</v>
      </c>
      <c r="I113" s="106">
        <f t="shared" si="1"/>
        <v>-1</v>
      </c>
    </row>
    <row r="114" spans="1:9" ht="13.15" customHeight="1" x14ac:dyDescent="0.2">
      <c r="A114" s="130" t="s">
        <v>162</v>
      </c>
      <c r="B114" s="104" t="s">
        <v>75</v>
      </c>
      <c r="C114" s="96">
        <v>2190</v>
      </c>
      <c r="D114" s="96">
        <v>126630</v>
      </c>
      <c r="E114" s="96">
        <v>2285</v>
      </c>
      <c r="F114" s="100">
        <v>1890</v>
      </c>
      <c r="G114" s="97">
        <v>105805</v>
      </c>
      <c r="H114" s="101">
        <v>2010</v>
      </c>
      <c r="I114" s="106">
        <f t="shared" si="1"/>
        <v>-0.12035010940919037</v>
      </c>
    </row>
    <row r="115" spans="1:9" ht="13.15" customHeight="1" x14ac:dyDescent="0.2">
      <c r="A115" s="130" t="s">
        <v>194</v>
      </c>
      <c r="B115" s="104" t="s">
        <v>91</v>
      </c>
      <c r="C115" s="96">
        <v>21</v>
      </c>
      <c r="D115" s="96">
        <v>1176</v>
      </c>
      <c r="E115" s="96">
        <v>22</v>
      </c>
      <c r="F115" s="100">
        <v>336</v>
      </c>
      <c r="G115" s="97">
        <v>17633</v>
      </c>
      <c r="H115" s="101">
        <v>342</v>
      </c>
      <c r="I115" s="106">
        <f t="shared" si="1"/>
        <v>14.545454545454545</v>
      </c>
    </row>
    <row r="116" spans="1:9" ht="13.15" customHeight="1" x14ac:dyDescent="0.2">
      <c r="A116" s="130" t="s">
        <v>194</v>
      </c>
      <c r="B116" s="104" t="s">
        <v>198</v>
      </c>
      <c r="C116" s="96">
        <v>21</v>
      </c>
      <c r="D116" s="96">
        <v>2205</v>
      </c>
      <c r="E116" s="96">
        <v>22</v>
      </c>
      <c r="F116" s="100">
        <v>61</v>
      </c>
      <c r="G116" s="97">
        <v>6685</v>
      </c>
      <c r="H116" s="101">
        <v>74</v>
      </c>
      <c r="I116" s="106">
        <f t="shared" si="1"/>
        <v>2.3636363636363638</v>
      </c>
    </row>
    <row r="117" spans="1:9" ht="13.15" customHeight="1" x14ac:dyDescent="0.2">
      <c r="A117" s="130" t="s">
        <v>182</v>
      </c>
      <c r="B117" s="104" t="s">
        <v>80</v>
      </c>
      <c r="C117" s="96">
        <v>2819</v>
      </c>
      <c r="D117" s="96">
        <v>169140</v>
      </c>
      <c r="E117" s="96">
        <v>4245</v>
      </c>
      <c r="F117" s="100">
        <v>1707</v>
      </c>
      <c r="G117" s="97">
        <v>102420</v>
      </c>
      <c r="H117" s="101">
        <v>2571</v>
      </c>
      <c r="I117" s="106">
        <f t="shared" si="1"/>
        <v>-0.39434628975265018</v>
      </c>
    </row>
    <row r="118" spans="1:9" ht="13.15" customHeight="1" x14ac:dyDescent="0.2">
      <c r="A118" s="130" t="s">
        <v>182</v>
      </c>
      <c r="B118" s="104" t="s">
        <v>83</v>
      </c>
      <c r="C118" s="96">
        <v>0</v>
      </c>
      <c r="D118" s="96">
        <v>0</v>
      </c>
      <c r="E118" s="96">
        <v>0</v>
      </c>
      <c r="F118" s="100">
        <v>34</v>
      </c>
      <c r="G118" s="97">
        <v>2040</v>
      </c>
      <c r="H118" s="101">
        <v>52</v>
      </c>
      <c r="I118" s="107" t="s">
        <v>15</v>
      </c>
    </row>
    <row r="119" spans="1:9" ht="13.15" customHeight="1" x14ac:dyDescent="0.2">
      <c r="A119" s="130" t="s">
        <v>195</v>
      </c>
      <c r="B119" s="104" t="s">
        <v>198</v>
      </c>
      <c r="C119" s="96">
        <v>60</v>
      </c>
      <c r="D119" s="96">
        <v>5266</v>
      </c>
      <c r="E119" s="96">
        <v>83</v>
      </c>
      <c r="F119" s="100">
        <v>0</v>
      </c>
      <c r="G119" s="97">
        <v>0</v>
      </c>
      <c r="H119" s="101">
        <v>0</v>
      </c>
      <c r="I119" s="106">
        <f t="shared" si="1"/>
        <v>-1</v>
      </c>
    </row>
    <row r="120" spans="1:9" ht="13.15" customHeight="1" x14ac:dyDescent="0.2">
      <c r="A120" s="130" t="s">
        <v>163</v>
      </c>
      <c r="B120" s="104" t="s">
        <v>75</v>
      </c>
      <c r="C120" s="96">
        <v>584</v>
      </c>
      <c r="D120" s="96">
        <v>37551</v>
      </c>
      <c r="E120" s="96">
        <v>597</v>
      </c>
      <c r="F120" s="100">
        <v>229</v>
      </c>
      <c r="G120" s="97">
        <v>14984</v>
      </c>
      <c r="H120" s="101">
        <v>234</v>
      </c>
      <c r="I120" s="106">
        <f t="shared" si="1"/>
        <v>-0.60804020100502509</v>
      </c>
    </row>
    <row r="121" spans="1:9" ht="13.15" customHeight="1" x14ac:dyDescent="0.2">
      <c r="A121" s="130" t="s">
        <v>163</v>
      </c>
      <c r="B121" s="104" t="s">
        <v>77</v>
      </c>
      <c r="C121" s="96">
        <v>864</v>
      </c>
      <c r="D121" s="96">
        <v>77389</v>
      </c>
      <c r="E121" s="96">
        <v>1090</v>
      </c>
      <c r="F121" s="100">
        <v>223</v>
      </c>
      <c r="G121" s="97">
        <v>21290</v>
      </c>
      <c r="H121" s="101">
        <v>274</v>
      </c>
      <c r="I121" s="106">
        <f t="shared" si="1"/>
        <v>-0.74862385321100922</v>
      </c>
    </row>
    <row r="122" spans="1:9" ht="13.15" customHeight="1" x14ac:dyDescent="0.2">
      <c r="A122" s="130" t="s">
        <v>260</v>
      </c>
      <c r="B122" s="104" t="s">
        <v>91</v>
      </c>
      <c r="C122" s="96">
        <v>62</v>
      </c>
      <c r="D122" s="96">
        <v>3472</v>
      </c>
      <c r="E122" s="96">
        <v>66</v>
      </c>
      <c r="F122" s="100">
        <v>0</v>
      </c>
      <c r="G122" s="97">
        <v>0</v>
      </c>
      <c r="H122" s="101">
        <v>0</v>
      </c>
      <c r="I122" s="106">
        <f t="shared" si="1"/>
        <v>-1</v>
      </c>
    </row>
    <row r="123" spans="1:9" ht="13.15" customHeight="1" x14ac:dyDescent="0.2">
      <c r="A123" s="130" t="s">
        <v>260</v>
      </c>
      <c r="B123" s="104" t="s">
        <v>198</v>
      </c>
      <c r="C123" s="96">
        <v>41</v>
      </c>
      <c r="D123" s="96">
        <v>2583</v>
      </c>
      <c r="E123" s="96">
        <v>53</v>
      </c>
      <c r="F123" s="100">
        <v>0</v>
      </c>
      <c r="G123" s="97">
        <v>0</v>
      </c>
      <c r="H123" s="101">
        <v>0</v>
      </c>
      <c r="I123" s="106">
        <f t="shared" si="1"/>
        <v>-1</v>
      </c>
    </row>
    <row r="124" spans="1:9" ht="13.15" customHeight="1" x14ac:dyDescent="0.2">
      <c r="A124" s="130" t="s">
        <v>196</v>
      </c>
      <c r="B124" s="104" t="s">
        <v>91</v>
      </c>
      <c r="C124" s="96">
        <v>0</v>
      </c>
      <c r="D124" s="96">
        <v>0</v>
      </c>
      <c r="E124" s="96">
        <v>0</v>
      </c>
      <c r="F124" s="100">
        <v>63</v>
      </c>
      <c r="G124" s="97">
        <v>3528</v>
      </c>
      <c r="H124" s="101">
        <v>67</v>
      </c>
      <c r="I124" s="107" t="s">
        <v>15</v>
      </c>
    </row>
    <row r="125" spans="1:9" ht="13.15" customHeight="1" x14ac:dyDescent="0.2">
      <c r="A125" s="130" t="s">
        <v>196</v>
      </c>
      <c r="B125" s="104" t="s">
        <v>198</v>
      </c>
      <c r="C125" s="96">
        <v>82</v>
      </c>
      <c r="D125" s="96">
        <v>8870</v>
      </c>
      <c r="E125" s="96">
        <v>95</v>
      </c>
      <c r="F125" s="100">
        <v>101</v>
      </c>
      <c r="G125" s="97">
        <v>11165</v>
      </c>
      <c r="H125" s="101">
        <v>123</v>
      </c>
      <c r="I125" s="106">
        <f t="shared" si="1"/>
        <v>0.29473684210526313</v>
      </c>
    </row>
    <row r="126" spans="1:9" ht="13.15" customHeight="1" x14ac:dyDescent="0.2">
      <c r="A126" s="130" t="s">
        <v>183</v>
      </c>
      <c r="B126" s="104" t="s">
        <v>72</v>
      </c>
      <c r="C126" s="96">
        <v>90</v>
      </c>
      <c r="D126" s="96">
        <v>360</v>
      </c>
      <c r="E126" s="96">
        <v>118</v>
      </c>
      <c r="F126" s="100">
        <v>72</v>
      </c>
      <c r="G126" s="97">
        <v>288</v>
      </c>
      <c r="H126" s="101">
        <v>94</v>
      </c>
      <c r="I126" s="106">
        <f t="shared" si="1"/>
        <v>-0.20338983050847459</v>
      </c>
    </row>
    <row r="127" spans="1:9" ht="13.15" customHeight="1" x14ac:dyDescent="0.2">
      <c r="A127" s="130" t="s">
        <v>183</v>
      </c>
      <c r="B127" s="104" t="s">
        <v>73</v>
      </c>
      <c r="C127" s="96">
        <v>18</v>
      </c>
      <c r="D127" s="96">
        <v>72</v>
      </c>
      <c r="E127" s="96">
        <v>24</v>
      </c>
      <c r="F127" s="100">
        <v>0</v>
      </c>
      <c r="G127" s="97">
        <v>0</v>
      </c>
      <c r="H127" s="101">
        <v>0</v>
      </c>
      <c r="I127" s="106">
        <f t="shared" si="1"/>
        <v>-1</v>
      </c>
    </row>
    <row r="128" spans="1:9" ht="13.15" customHeight="1" x14ac:dyDescent="0.2">
      <c r="A128" s="130" t="s">
        <v>97</v>
      </c>
      <c r="B128" s="104" t="s">
        <v>75</v>
      </c>
      <c r="C128" s="96">
        <v>14020</v>
      </c>
      <c r="D128" s="96">
        <v>783773</v>
      </c>
      <c r="E128" s="96">
        <v>14738</v>
      </c>
      <c r="F128" s="100">
        <v>13885</v>
      </c>
      <c r="G128" s="97">
        <v>781209</v>
      </c>
      <c r="H128" s="101">
        <v>14798</v>
      </c>
      <c r="I128" s="106">
        <f t="shared" si="1"/>
        <v>4.0711086986022528E-3</v>
      </c>
    </row>
    <row r="129" spans="1:9" ht="13.15" customHeight="1" x14ac:dyDescent="0.2">
      <c r="A129" s="130" t="s">
        <v>97</v>
      </c>
      <c r="B129" s="104" t="s">
        <v>77</v>
      </c>
      <c r="C129" s="96">
        <v>58260</v>
      </c>
      <c r="D129" s="96">
        <v>4798076</v>
      </c>
      <c r="E129" s="96">
        <v>72080</v>
      </c>
      <c r="F129" s="100">
        <v>48372</v>
      </c>
      <c r="G129" s="97">
        <v>3928697</v>
      </c>
      <c r="H129" s="101">
        <v>59498</v>
      </c>
      <c r="I129" s="106">
        <f t="shared" si="1"/>
        <v>-0.17455604883462819</v>
      </c>
    </row>
    <row r="130" spans="1:9" ht="13.15" customHeight="1" x14ac:dyDescent="0.2">
      <c r="A130" s="130" t="s">
        <v>97</v>
      </c>
      <c r="B130" s="104" t="s">
        <v>99</v>
      </c>
      <c r="C130" s="96">
        <v>0</v>
      </c>
      <c r="D130" s="96">
        <v>2600</v>
      </c>
      <c r="E130" s="96">
        <v>35</v>
      </c>
      <c r="F130" s="100">
        <v>0</v>
      </c>
      <c r="G130" s="97">
        <v>0</v>
      </c>
      <c r="H130" s="101">
        <v>0</v>
      </c>
      <c r="I130" s="106">
        <f t="shared" si="1"/>
        <v>-1</v>
      </c>
    </row>
    <row r="131" spans="1:9" ht="13.15" customHeight="1" x14ac:dyDescent="0.2">
      <c r="A131" s="130" t="s">
        <v>261</v>
      </c>
      <c r="B131" s="104" t="s">
        <v>91</v>
      </c>
      <c r="C131" s="96">
        <v>0</v>
      </c>
      <c r="D131" s="96">
        <v>0</v>
      </c>
      <c r="E131" s="96">
        <v>0</v>
      </c>
      <c r="F131" s="100">
        <v>16</v>
      </c>
      <c r="G131" s="97">
        <v>896</v>
      </c>
      <c r="H131" s="101">
        <v>17</v>
      </c>
      <c r="I131" s="107" t="s">
        <v>15</v>
      </c>
    </row>
    <row r="132" spans="1:9" ht="13.15" customHeight="1" x14ac:dyDescent="0.2">
      <c r="A132" s="130" t="s">
        <v>261</v>
      </c>
      <c r="B132" s="104" t="s">
        <v>198</v>
      </c>
      <c r="C132" s="96">
        <v>0</v>
      </c>
      <c r="D132" s="96">
        <v>0</v>
      </c>
      <c r="E132" s="96">
        <v>0</v>
      </c>
      <c r="F132" s="100">
        <v>5</v>
      </c>
      <c r="G132" s="97">
        <v>465</v>
      </c>
      <c r="H132" s="101">
        <v>7</v>
      </c>
      <c r="I132" s="107" t="s">
        <v>15</v>
      </c>
    </row>
    <row r="133" spans="1:9" ht="13.15" customHeight="1" x14ac:dyDescent="0.2">
      <c r="A133" s="130" t="s">
        <v>184</v>
      </c>
      <c r="B133" s="104" t="s">
        <v>91</v>
      </c>
      <c r="C133" s="96">
        <v>1002</v>
      </c>
      <c r="D133" s="96">
        <v>69015</v>
      </c>
      <c r="E133" s="96">
        <v>1046</v>
      </c>
      <c r="F133" s="100">
        <v>185</v>
      </c>
      <c r="G133" s="97">
        <v>11480</v>
      </c>
      <c r="H133" s="101">
        <v>186</v>
      </c>
      <c r="I133" s="106">
        <f t="shared" si="1"/>
        <v>-0.82217973231357555</v>
      </c>
    </row>
    <row r="134" spans="1:9" ht="13.15" customHeight="1" x14ac:dyDescent="0.2">
      <c r="A134" s="130" t="s">
        <v>165</v>
      </c>
      <c r="B134" s="104" t="s">
        <v>77</v>
      </c>
      <c r="C134" s="96">
        <v>894</v>
      </c>
      <c r="D134" s="96">
        <v>84455</v>
      </c>
      <c r="E134" s="96">
        <v>935</v>
      </c>
      <c r="F134" s="100">
        <v>560</v>
      </c>
      <c r="G134" s="97">
        <v>49805</v>
      </c>
      <c r="H134" s="101">
        <v>624</v>
      </c>
      <c r="I134" s="106">
        <f t="shared" si="1"/>
        <v>-0.33262032085561499</v>
      </c>
    </row>
    <row r="135" spans="1:9" ht="13.15" customHeight="1" x14ac:dyDescent="0.2">
      <c r="A135" s="130" t="s">
        <v>38</v>
      </c>
      <c r="B135" s="104" t="s">
        <v>76</v>
      </c>
      <c r="C135" s="96">
        <v>0</v>
      </c>
      <c r="D135" s="96">
        <v>2</v>
      </c>
      <c r="E135" s="96">
        <v>48</v>
      </c>
      <c r="F135" s="100">
        <v>0</v>
      </c>
      <c r="G135" s="97">
        <v>0</v>
      </c>
      <c r="H135" s="101">
        <v>0</v>
      </c>
      <c r="I135" s="106">
        <f t="shared" si="1"/>
        <v>-1</v>
      </c>
    </row>
    <row r="136" spans="1:9" ht="13.15" customHeight="1" x14ac:dyDescent="0.2">
      <c r="A136" s="130" t="s">
        <v>197</v>
      </c>
      <c r="B136" s="104" t="s">
        <v>199</v>
      </c>
      <c r="C136" s="96">
        <v>0</v>
      </c>
      <c r="D136" s="96">
        <v>68</v>
      </c>
      <c r="E136" s="96">
        <v>1673</v>
      </c>
      <c r="F136" s="100">
        <v>0</v>
      </c>
      <c r="G136" s="97">
        <v>0</v>
      </c>
      <c r="H136" s="101">
        <v>0</v>
      </c>
      <c r="I136" s="106">
        <f t="shared" si="1"/>
        <v>-1</v>
      </c>
    </row>
    <row r="137" spans="1:9" ht="13.15" customHeight="1" x14ac:dyDescent="0.2">
      <c r="A137" s="130" t="s">
        <v>166</v>
      </c>
      <c r="B137" s="104" t="s">
        <v>68</v>
      </c>
      <c r="C137" s="96">
        <v>0</v>
      </c>
      <c r="D137" s="96">
        <v>0</v>
      </c>
      <c r="E137" s="96">
        <v>0</v>
      </c>
      <c r="F137" s="100">
        <v>20</v>
      </c>
      <c r="G137" s="97">
        <v>20</v>
      </c>
      <c r="H137" s="101">
        <v>20</v>
      </c>
      <c r="I137" s="107" t="s">
        <v>15</v>
      </c>
    </row>
    <row r="138" spans="1:9" ht="13.15" customHeight="1" x14ac:dyDescent="0.2">
      <c r="A138" s="130" t="s">
        <v>166</v>
      </c>
      <c r="B138" s="104" t="s">
        <v>263</v>
      </c>
      <c r="C138" s="96">
        <v>0</v>
      </c>
      <c r="D138" s="96">
        <v>0</v>
      </c>
      <c r="E138" s="96">
        <v>0</v>
      </c>
      <c r="F138" s="100">
        <v>15</v>
      </c>
      <c r="G138" s="97">
        <v>1314</v>
      </c>
      <c r="H138" s="101">
        <v>9</v>
      </c>
      <c r="I138" s="107" t="s">
        <v>15</v>
      </c>
    </row>
    <row r="139" spans="1:9" ht="13.15" customHeight="1" x14ac:dyDescent="0.2">
      <c r="A139" s="130" t="s">
        <v>166</v>
      </c>
      <c r="B139" s="104" t="s">
        <v>72</v>
      </c>
      <c r="C139" s="96">
        <v>16</v>
      </c>
      <c r="D139" s="96">
        <v>16</v>
      </c>
      <c r="E139" s="96">
        <v>26</v>
      </c>
      <c r="F139" s="100">
        <v>256</v>
      </c>
      <c r="G139" s="97">
        <v>400</v>
      </c>
      <c r="H139" s="101">
        <v>397</v>
      </c>
      <c r="I139" s="106">
        <f t="shared" si="1"/>
        <v>14.26923076923077</v>
      </c>
    </row>
    <row r="140" spans="1:9" ht="13.15" customHeight="1" x14ac:dyDescent="0.2">
      <c r="A140" s="130" t="s">
        <v>166</v>
      </c>
      <c r="B140" s="104" t="s">
        <v>73</v>
      </c>
      <c r="C140" s="96">
        <v>1101</v>
      </c>
      <c r="D140" s="96">
        <v>1117</v>
      </c>
      <c r="E140" s="96">
        <v>1803</v>
      </c>
      <c r="F140" s="100">
        <v>1329</v>
      </c>
      <c r="G140" s="97">
        <v>1665</v>
      </c>
      <c r="H140" s="101">
        <v>2108</v>
      </c>
      <c r="I140" s="106">
        <f t="shared" si="1"/>
        <v>0.16916250693288962</v>
      </c>
    </row>
    <row r="141" spans="1:9" ht="13.15" customHeight="1" x14ac:dyDescent="0.2">
      <c r="A141" s="130" t="s">
        <v>166</v>
      </c>
      <c r="B141" s="104" t="s">
        <v>98</v>
      </c>
      <c r="C141" s="96">
        <v>16</v>
      </c>
      <c r="D141" s="96">
        <v>129</v>
      </c>
      <c r="E141" s="96">
        <v>2566</v>
      </c>
      <c r="F141" s="100">
        <v>1</v>
      </c>
      <c r="G141" s="97">
        <v>135</v>
      </c>
      <c r="H141" s="101">
        <v>3040</v>
      </c>
      <c r="I141" s="106">
        <f t="shared" si="1"/>
        <v>0.18472330475448168</v>
      </c>
    </row>
    <row r="142" spans="1:9" ht="13.15" customHeight="1" x14ac:dyDescent="0.2">
      <c r="A142" s="130" t="s">
        <v>166</v>
      </c>
      <c r="B142" s="104" t="s">
        <v>185</v>
      </c>
      <c r="C142" s="96">
        <v>0</v>
      </c>
      <c r="D142" s="96">
        <v>0</v>
      </c>
      <c r="E142" s="96">
        <v>0</v>
      </c>
      <c r="F142" s="100">
        <v>189</v>
      </c>
      <c r="G142" s="97">
        <v>243</v>
      </c>
      <c r="H142" s="101">
        <v>300</v>
      </c>
      <c r="I142" s="107" t="s">
        <v>15</v>
      </c>
    </row>
    <row r="143" spans="1:9" ht="13.15" customHeight="1" x14ac:dyDescent="0.2">
      <c r="A143" s="130" t="s">
        <v>166</v>
      </c>
      <c r="B143" s="104" t="s">
        <v>75</v>
      </c>
      <c r="C143" s="96">
        <v>2192</v>
      </c>
      <c r="D143" s="96">
        <v>119805</v>
      </c>
      <c r="E143" s="96">
        <v>2282</v>
      </c>
      <c r="F143" s="100">
        <v>6740</v>
      </c>
      <c r="G143" s="97">
        <v>377319</v>
      </c>
      <c r="H143" s="101">
        <v>7188</v>
      </c>
      <c r="I143" s="106">
        <f t="shared" si="1"/>
        <v>2.1498685363716037</v>
      </c>
    </row>
    <row r="144" spans="1:9" ht="13.15" customHeight="1" x14ac:dyDescent="0.2">
      <c r="A144" s="130" t="s">
        <v>166</v>
      </c>
      <c r="B144" s="104" t="s">
        <v>189</v>
      </c>
      <c r="C144" s="96">
        <v>0</v>
      </c>
      <c r="D144" s="96">
        <v>4</v>
      </c>
      <c r="E144" s="96">
        <v>14</v>
      </c>
      <c r="F144" s="100">
        <v>0</v>
      </c>
      <c r="G144" s="97">
        <v>0</v>
      </c>
      <c r="H144" s="101">
        <v>0</v>
      </c>
      <c r="I144" s="106">
        <f t="shared" si="1"/>
        <v>-1</v>
      </c>
    </row>
    <row r="145" spans="1:9" ht="13.15" customHeight="1" x14ac:dyDescent="0.2">
      <c r="A145" s="130" t="s">
        <v>166</v>
      </c>
      <c r="B145" s="104" t="s">
        <v>77</v>
      </c>
      <c r="C145" s="96">
        <v>18406</v>
      </c>
      <c r="D145" s="96">
        <v>1198899</v>
      </c>
      <c r="E145" s="96">
        <v>22314</v>
      </c>
      <c r="F145" s="100">
        <v>16426</v>
      </c>
      <c r="G145" s="97">
        <v>1058294</v>
      </c>
      <c r="H145" s="101">
        <v>19976</v>
      </c>
      <c r="I145" s="106">
        <f t="shared" si="1"/>
        <v>-0.10477726987541454</v>
      </c>
    </row>
    <row r="146" spans="1:9" ht="13.15" customHeight="1" x14ac:dyDescent="0.2">
      <c r="A146" s="131" t="s">
        <v>166</v>
      </c>
      <c r="B146" s="105" t="s">
        <v>99</v>
      </c>
      <c r="C146" s="98">
        <v>0</v>
      </c>
      <c r="D146" s="98">
        <v>16661</v>
      </c>
      <c r="E146" s="98">
        <v>258</v>
      </c>
      <c r="F146" s="102">
        <v>0</v>
      </c>
      <c r="G146" s="99">
        <v>21731</v>
      </c>
      <c r="H146" s="103">
        <v>280</v>
      </c>
      <c r="I146" s="106">
        <f t="shared" si="1"/>
        <v>8.5271317829457363E-2</v>
      </c>
    </row>
    <row r="147" spans="1:9" ht="13.15" customHeight="1" x14ac:dyDescent="0.2">
      <c r="A147" s="18"/>
      <c r="B147" s="127" t="s">
        <v>18</v>
      </c>
      <c r="C147" s="128">
        <f t="shared" ref="C147:H147" si="2">SUM(C16:C146)</f>
        <v>251093</v>
      </c>
      <c r="D147" s="128">
        <f t="shared" si="2"/>
        <v>15333563</v>
      </c>
      <c r="E147" s="129">
        <f t="shared" si="2"/>
        <v>334203</v>
      </c>
      <c r="F147" s="62">
        <f t="shared" si="2"/>
        <v>218930</v>
      </c>
      <c r="G147" s="63">
        <f t="shared" si="2"/>
        <v>12394071</v>
      </c>
      <c r="H147" s="63">
        <f t="shared" si="2"/>
        <v>283817</v>
      </c>
      <c r="I147" s="120">
        <f>(+H147-E147)/E147</f>
        <v>-0.1507646550150657</v>
      </c>
    </row>
    <row r="148" spans="1:9" ht="13.15" customHeight="1" x14ac:dyDescent="0.2">
      <c r="G148" s="137" t="s">
        <v>16</v>
      </c>
      <c r="H148" s="137"/>
      <c r="I148" s="119">
        <f>+(F147-C147)/C147</f>
        <v>-0.1280919818553285</v>
      </c>
    </row>
  </sheetData>
  <sheetProtection selectLockedCells="1" selectUnlockedCells="1"/>
  <mergeCells count="1">
    <mergeCell ref="G148:H148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2019-08-03T16:56:37Z</dcterms:modified>
</cp:coreProperties>
</file>