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1/Estad2021/SAE+BHI/"/>
    </mc:Choice>
  </mc:AlternateContent>
  <xr:revisionPtr revIDLastSave="7313" documentId="8_{E7389248-E60E-469A-AE51-A72A60BCD515}" xr6:coauthVersionLast="47" xr6:coauthVersionMax="47" xr10:uidLastSave="{1C0FA32A-BE09-451B-92C6-439ABFCA4028}"/>
  <bookViews>
    <workbookView xWindow="-9945" yWindow="17325" windowWidth="18450" windowHeight="9135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buques!$A$12:$R$79</definedName>
    <definedName name="_xlnm._FilterDatabase" localSheetId="5" hidden="1">'esp x destino'!$A$15:$I$163</definedName>
    <definedName name="_xlnm._FilterDatabase" localSheetId="4" hidden="1">'especie y destino'!$A$15:$H$49</definedName>
    <definedName name="_xlnm._FilterDatabase" localSheetId="3" hidden="1">'peras y manz'!$A$12:$E$12</definedName>
    <definedName name="_xlnm.Print_Area" localSheetId="1">buques!$A$1:$G$79</definedName>
    <definedName name="_xlnm.Print_Area" localSheetId="5">'esp x destino'!$A$1:$I$163</definedName>
    <definedName name="_xlnm.Print_Area" localSheetId="4">'especie y destino'!$A$1:$H$108</definedName>
    <definedName name="_xlnm.Print_Area" localSheetId="3">'peras y manz'!$A$1:$F$39</definedName>
    <definedName name="_xlnm.Print_Area" localSheetId="0">Principal!$A$1:$G$60</definedName>
    <definedName name="Excel_BuiltIn__FilterDatabase" localSheetId="1">buques!$A$12:$G$79</definedName>
    <definedName name="Excel_BuiltIn__FilterDatabase" localSheetId="2">exportadores!$A$12:$D$35</definedName>
    <definedName name="Excel_BuiltIn__FilterDatabase_2">buques!$A$12:$G$79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destino'!$A$15:$I$163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destino'!$51:$52</definedName>
    <definedName name="_xlnm.Print_Titles" localSheetId="2">exportadores!$1:$12</definedName>
    <definedName name="_xlnm.Print_Titles" localSheetId="3">'peras y manz'!$1:$12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8" i="6" l="1"/>
  <c r="I157" i="6"/>
  <c r="I156" i="6"/>
  <c r="I155" i="6"/>
  <c r="I154" i="6"/>
  <c r="I152" i="6"/>
  <c r="I150" i="6"/>
  <c r="I149" i="6"/>
  <c r="I148" i="6"/>
  <c r="I147" i="6"/>
  <c r="I145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29" i="6"/>
  <c r="I128" i="6"/>
  <c r="I127" i="6"/>
  <c r="I125" i="6"/>
  <c r="I122" i="6"/>
  <c r="I121" i="6"/>
  <c r="I120" i="6"/>
  <c r="I119" i="6"/>
  <c r="I116" i="6"/>
  <c r="I115" i="6"/>
  <c r="I114" i="6"/>
  <c r="I113" i="6"/>
  <c r="I112" i="6"/>
  <c r="I111" i="6"/>
  <c r="I110" i="6"/>
  <c r="I109" i="6"/>
  <c r="I108" i="6"/>
  <c r="I107" i="6"/>
  <c r="I105" i="6"/>
  <c r="I104" i="6"/>
  <c r="I103" i="6"/>
  <c r="I102" i="6"/>
  <c r="I101" i="6"/>
  <c r="I100" i="6"/>
  <c r="I99" i="6"/>
  <c r="I98" i="6"/>
  <c r="I97" i="6"/>
  <c r="I95" i="6"/>
  <c r="I94" i="6"/>
  <c r="I93" i="6"/>
  <c r="I92" i="6"/>
  <c r="I91" i="6"/>
  <c r="I90" i="6"/>
  <c r="I88" i="6"/>
  <c r="I87" i="6"/>
  <c r="I86" i="6"/>
  <c r="I84" i="6"/>
  <c r="I83" i="6"/>
  <c r="I81" i="6"/>
  <c r="I80" i="6"/>
  <c r="I79" i="6"/>
  <c r="I78" i="6"/>
  <c r="I77" i="6"/>
  <c r="I76" i="6"/>
  <c r="I75" i="6"/>
  <c r="I74" i="6"/>
  <c r="I73" i="6"/>
  <c r="I71" i="6"/>
  <c r="I70" i="6"/>
  <c r="I69" i="6"/>
  <c r="I68" i="6"/>
  <c r="I67" i="6"/>
  <c r="I66" i="6"/>
  <c r="I65" i="6"/>
  <c r="I63" i="6"/>
  <c r="I61" i="6"/>
  <c r="I59" i="6"/>
  <c r="I57" i="6"/>
  <c r="I55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8" i="6"/>
  <c r="I37" i="6"/>
  <c r="I36" i="6"/>
  <c r="I34" i="6"/>
  <c r="I33" i="6"/>
  <c r="I32" i="6"/>
  <c r="I31" i="6"/>
  <c r="I30" i="6"/>
  <c r="I29" i="6"/>
  <c r="I28" i="6"/>
  <c r="I27" i="6"/>
  <c r="I25" i="6"/>
  <c r="I24" i="6"/>
  <c r="I23" i="6"/>
  <c r="I22" i="6"/>
  <c r="I21" i="6"/>
  <c r="I20" i="6"/>
  <c r="I19" i="6"/>
  <c r="I18" i="6"/>
  <c r="H103" i="5"/>
  <c r="H102" i="5"/>
  <c r="H101" i="5"/>
  <c r="H100" i="5"/>
  <c r="H99" i="5"/>
  <c r="H98" i="5"/>
  <c r="H97" i="5"/>
  <c r="H96" i="5"/>
  <c r="H94" i="5"/>
  <c r="H93" i="5"/>
  <c r="H91" i="5"/>
  <c r="H90" i="5"/>
  <c r="H89" i="5"/>
  <c r="H88" i="5"/>
  <c r="H86" i="5"/>
  <c r="H85" i="5"/>
  <c r="H84" i="5"/>
  <c r="H83" i="5"/>
  <c r="H82" i="5"/>
  <c r="H81" i="5"/>
  <c r="H80" i="5"/>
  <c r="H78" i="5"/>
  <c r="H77" i="5"/>
  <c r="H76" i="5"/>
  <c r="H75" i="5"/>
  <c r="H74" i="5"/>
  <c r="H72" i="5"/>
  <c r="H71" i="5"/>
  <c r="H70" i="5"/>
  <c r="H69" i="5"/>
  <c r="H68" i="5"/>
  <c r="H67" i="5"/>
  <c r="H66" i="5"/>
  <c r="H64" i="5"/>
  <c r="H63" i="5"/>
  <c r="H62" i="5"/>
  <c r="H61" i="5"/>
  <c r="H60" i="5"/>
  <c r="H59" i="5"/>
  <c r="H58" i="5"/>
  <c r="H57" i="5"/>
  <c r="H56" i="5"/>
  <c r="H55" i="5"/>
  <c r="H46" i="5"/>
  <c r="H45" i="5"/>
  <c r="H43" i="5"/>
  <c r="H42" i="5"/>
  <c r="H41" i="5"/>
  <c r="H40" i="5"/>
  <c r="H39" i="5"/>
  <c r="H38" i="5"/>
  <c r="H37" i="5"/>
  <c r="H36" i="5"/>
  <c r="H34" i="5"/>
  <c r="H33" i="5"/>
  <c r="H32" i="5"/>
  <c r="H31" i="5"/>
  <c r="H30" i="5"/>
  <c r="H28" i="5"/>
  <c r="H26" i="5"/>
  <c r="H25" i="5"/>
  <c r="H24" i="5"/>
  <c r="H22" i="5"/>
  <c r="H21" i="5"/>
  <c r="H20" i="5"/>
  <c r="H19" i="5"/>
  <c r="H18" i="5"/>
  <c r="F79" i="2"/>
  <c r="E79" i="2"/>
  <c r="D79" i="2"/>
  <c r="H106" i="5" l="1"/>
  <c r="H47" i="5"/>
  <c r="H17" i="5" l="1"/>
  <c r="H54" i="5"/>
  <c r="H16" i="5"/>
  <c r="I161" i="6" l="1"/>
  <c r="I16" i="6"/>
  <c r="H53" i="5"/>
  <c r="B107" i="5"/>
  <c r="B40" i="4" l="1"/>
  <c r="C40" i="4"/>
  <c r="D40" i="4"/>
  <c r="I17" i="6"/>
  <c r="E31" i="4" l="1"/>
  <c r="E39" i="4"/>
  <c r="E17" i="4"/>
  <c r="E28" i="4"/>
  <c r="D63" i="3"/>
  <c r="E45" i="3" s="1"/>
  <c r="C63" i="3"/>
  <c r="B63" i="3"/>
  <c r="E61" i="3" l="1"/>
  <c r="E60" i="3"/>
  <c r="E57" i="3"/>
  <c r="E62" i="3"/>
  <c r="E58" i="3"/>
  <c r="E56" i="3"/>
  <c r="E52" i="3"/>
  <c r="E49" i="3"/>
  <c r="E44" i="3"/>
  <c r="E40" i="3"/>
  <c r="E28" i="3"/>
  <c r="E23" i="3"/>
  <c r="E22" i="3"/>
  <c r="E37" i="3"/>
  <c r="E15" i="3"/>
  <c r="E47" i="3"/>
  <c r="E36" i="3"/>
  <c r="E17" i="3"/>
  <c r="E55" i="3"/>
  <c r="E21" i="3"/>
  <c r="E39" i="3"/>
  <c r="E25" i="3"/>
  <c r="E43" i="3"/>
  <c r="E19" i="3"/>
  <c r="E26" i="3"/>
  <c r="E31" i="3"/>
  <c r="E18" i="3"/>
  <c r="E13" i="3"/>
  <c r="E29" i="3"/>
  <c r="E46" i="3"/>
  <c r="E32" i="3"/>
  <c r="E33" i="3"/>
  <c r="E16" i="3"/>
  <c r="E27" i="3"/>
  <c r="E59" i="3"/>
  <c r="E54" i="3"/>
  <c r="E20" i="3"/>
  <c r="E41" i="3"/>
  <c r="E14" i="3"/>
  <c r="E42" i="3"/>
  <c r="E51" i="3"/>
  <c r="E50" i="3"/>
  <c r="E38" i="3"/>
  <c r="E30" i="3"/>
  <c r="E35" i="3"/>
  <c r="E53" i="3"/>
  <c r="E24" i="3"/>
  <c r="E34" i="3"/>
  <c r="E48" i="3"/>
  <c r="E18" i="4"/>
  <c r="E19" i="4"/>
  <c r="E29" i="4"/>
  <c r="E25" i="4"/>
  <c r="E13" i="4"/>
  <c r="E32" i="4"/>
  <c r="E26" i="4"/>
  <c r="E33" i="4"/>
  <c r="E20" i="4"/>
  <c r="E16" i="4"/>
  <c r="E24" i="4"/>
  <c r="E21" i="4"/>
  <c r="E36" i="4"/>
  <c r="E14" i="4"/>
  <c r="E38" i="4"/>
  <c r="E27" i="4"/>
  <c r="E23" i="4"/>
  <c r="E35" i="4"/>
  <c r="E22" i="4"/>
  <c r="E34" i="4"/>
  <c r="E15" i="4"/>
  <c r="E37" i="4"/>
  <c r="E30" i="4"/>
  <c r="E40" i="4" l="1"/>
  <c r="C162" i="6" l="1"/>
  <c r="D162" i="6"/>
  <c r="E162" i="6"/>
  <c r="F162" i="6"/>
  <c r="G162" i="6"/>
  <c r="H162" i="6"/>
  <c r="G107" i="5" l="1"/>
  <c r="F107" i="5"/>
  <c r="E107" i="5"/>
  <c r="D107" i="5"/>
  <c r="C107" i="5"/>
  <c r="H107" i="5" l="1"/>
  <c r="G48" i="5" l="1"/>
  <c r="F48" i="5"/>
  <c r="E48" i="5"/>
  <c r="D48" i="5"/>
  <c r="C48" i="5"/>
  <c r="B48" i="5"/>
  <c r="F12" i="6"/>
  <c r="E12" i="5"/>
  <c r="E10" i="4"/>
  <c r="E10" i="3"/>
  <c r="F10" i="2"/>
  <c r="H48" i="5" l="1"/>
  <c r="I162" i="6"/>
  <c r="I163" i="6"/>
  <c r="H108" i="5"/>
  <c r="H49" i="5"/>
  <c r="E63" i="3" l="1"/>
</calcChain>
</file>

<file path=xl/sharedStrings.xml><?xml version="1.0" encoding="utf-8"?>
<sst xmlns="http://schemas.openxmlformats.org/spreadsheetml/2006/main" count="702" uniqueCount="255">
  <si>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</si>
  <si>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</si>
  <si>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</si>
  <si>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</si>
  <si>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</si>
  <si>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</si>
  <si>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</si>
  <si>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</si>
  <si>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</si>
  <si>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</si>
  <si>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</si>
  <si>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</si>
  <si>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</si>
  <si>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</si>
  <si>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</si>
  <si>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</si>
  <si>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</si>
  <si>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</si>
  <si>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</si>
  <si>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</si>
  <si>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</si>
  <si>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</si>
  <si>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</si>
  <si>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 xml:space="preserve">JUGOS S.A.          </t>
  </si>
  <si>
    <t>CIA MOLINERA DEL SUR</t>
  </si>
  <si>
    <t xml:space="preserve">ALFALFA             </t>
  </si>
  <si>
    <t xml:space="preserve">HARINA 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</si>
  <si>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</si>
  <si>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</si>
  <si>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</si>
  <si>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</si>
  <si>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</si>
  <si>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</si>
  <si>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</si>
  <si>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</si>
  <si>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</si>
  <si>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CHINA</t>
  </si>
  <si>
    <t>COLOMBIA</t>
  </si>
  <si>
    <t xml:space="preserve">HOLANDA             </t>
  </si>
  <si>
    <t xml:space="preserve">RUSIA               </t>
  </si>
  <si>
    <t>PESCADO</t>
  </si>
  <si>
    <t xml:space="preserve">WHITE GULF SA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</si>
  <si>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</si>
  <si>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</si>
  <si>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</si>
  <si>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</si>
  <si>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CHINA               </t>
  </si>
  <si>
    <t xml:space="preserve">COLOMBIA            </t>
  </si>
  <si>
    <t xml:space="preserve">ECUADOR             </t>
  </si>
  <si>
    <t xml:space="preserve">PERU                </t>
  </si>
  <si>
    <t xml:space="preserve">NATURAL JUICE SA    </t>
  </si>
  <si>
    <t>TEMPORADA 2020</t>
  </si>
  <si>
    <t>P. SAE</t>
  </si>
  <si>
    <t>PAT. FRUITS TRADE SA</t>
  </si>
  <si>
    <t xml:space="preserve">PAI S.A.            </t>
  </si>
  <si>
    <t xml:space="preserve">MOÑO AZUL S.A.      </t>
  </si>
  <si>
    <t xml:space="preserve">BATTAGLIO ARG. SA   </t>
  </si>
  <si>
    <t xml:space="preserve">TRES ASES S.A.      </t>
  </si>
  <si>
    <t xml:space="preserve">STD FRUIT ARG. S.A. </t>
  </si>
  <si>
    <t xml:space="preserve">ECOFRUT SA          </t>
  </si>
  <si>
    <t xml:space="preserve">CLASICA S.R.L.      </t>
  </si>
  <si>
    <t xml:space="preserve">EMELKA S.A.         </t>
  </si>
  <si>
    <t xml:space="preserve">BOSCHI HNOS S.A.    </t>
  </si>
  <si>
    <t xml:space="preserve">KLEPPE S.A.         </t>
  </si>
  <si>
    <t xml:space="preserve">TREVISUR SA         </t>
  </si>
  <si>
    <t xml:space="preserve">MONTEVER SA         </t>
  </si>
  <si>
    <t xml:space="preserve">MIELE S.A.          </t>
  </si>
  <si>
    <t>FRUTAS SENSACION SRL</t>
  </si>
  <si>
    <t xml:space="preserve">AGRONICA SA         </t>
  </si>
  <si>
    <t xml:space="preserve">DON CLEMENTE SRL    </t>
  </si>
  <si>
    <t xml:space="preserve">TEOREMA SRL         </t>
  </si>
  <si>
    <t xml:space="preserve">LUIS ALDRIGHETTI    </t>
  </si>
  <si>
    <t xml:space="preserve">LA CONQUISTA SRL    </t>
  </si>
  <si>
    <t xml:space="preserve">FRUIT AND HEALTH SA </t>
  </si>
  <si>
    <t xml:space="preserve">RAFICO S.A          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</si>
  <si>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</si>
  <si>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</si>
  <si>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</si>
  <si>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</si>
  <si>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</si>
  <si>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</si>
  <si>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>Temporada 2020</t>
  </si>
  <si>
    <t xml:space="preserve"> </t>
  </si>
  <si>
    <t>AGRONEGOC JEWELL SRL</t>
  </si>
  <si>
    <t xml:space="preserve">COOPERATIVA CRC     </t>
  </si>
  <si>
    <t xml:space="preserve">PLATINUM SOUTH AM   </t>
  </si>
  <si>
    <t>TEMPORADA 2021</t>
  </si>
  <si>
    <t>Comparativo 2020 vs 2021 Especies y Destinos</t>
  </si>
  <si>
    <t>Comparativo 2020 vs 2021 Especies por Destinos</t>
  </si>
  <si>
    <t xml:space="preserve">ANTOFAGASTA EXP.    </t>
  </si>
  <si>
    <t>LONDON TRADER 104 M1</t>
  </si>
  <si>
    <t>LONDON TRADER 104 M2</t>
  </si>
  <si>
    <t>Buques - Temporada 2021</t>
  </si>
  <si>
    <t>Exportadores - Temporada 2021</t>
  </si>
  <si>
    <t>FRIGORI CINCO SALTOS</t>
  </si>
  <si>
    <t>Exportadores - Temporada 2021 (Manzana y Pera)</t>
  </si>
  <si>
    <t>Comparativos Temporada 2020 Vs. 2021 Especies y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</si>
  <si>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</si>
  <si>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</si>
  <si>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</si>
  <si>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</si>
  <si>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Comparativos Temporada 2020 Vs. 2021 Especies por Destinos</t>
  </si>
  <si>
    <t>MADRID TRADER 105 HS</t>
  </si>
  <si>
    <t>MADRID TRADER 105 MK</t>
  </si>
  <si>
    <t>LONDON TRADER 106 HS</t>
  </si>
  <si>
    <t>LONDON TARDER 106 MK</t>
  </si>
  <si>
    <t>MADRID TRADER 107 HS</t>
  </si>
  <si>
    <t>MADRID TRADER 107 MK</t>
  </si>
  <si>
    <t>LONDON TRADER 108 HS</t>
  </si>
  <si>
    <t>LONDON TRADER 108 MK</t>
  </si>
  <si>
    <t>SAN ANTO EXPRV51-101</t>
  </si>
  <si>
    <t>P. BHI</t>
  </si>
  <si>
    <t>B. BHI</t>
  </si>
  <si>
    <t>CARLOTA STAR V53-103</t>
  </si>
  <si>
    <t>ALFALFA Y FORRAJES D</t>
  </si>
  <si>
    <t xml:space="preserve">AUSTRADE S.R.L.     </t>
  </si>
  <si>
    <t xml:space="preserve">BAGUAL SRL          </t>
  </si>
  <si>
    <t xml:space="preserve">FLOTOM SRL          </t>
  </si>
  <si>
    <t xml:space="preserve">JUGOS LUGA SA       </t>
  </si>
  <si>
    <t xml:space="preserve">MI VIEJO SA         </t>
  </si>
  <si>
    <t xml:space="preserve">UNIPAR INDUPA SAIC  </t>
  </si>
  <si>
    <t>CIRUELA</t>
  </si>
  <si>
    <t>JCMORG</t>
  </si>
  <si>
    <t>JUGO PERA O</t>
  </si>
  <si>
    <t xml:space="preserve">MANZANA             </t>
  </si>
  <si>
    <t>SEM CAN</t>
  </si>
  <si>
    <t xml:space="preserve">ARABIA              </t>
  </si>
  <si>
    <t>BELGICA</t>
  </si>
  <si>
    <t>FINLANDIA</t>
  </si>
  <si>
    <t>INDIA</t>
  </si>
  <si>
    <t xml:space="preserve">IRLANDA             </t>
  </si>
  <si>
    <t>ISRAEL</t>
  </si>
  <si>
    <t>MALTA</t>
  </si>
  <si>
    <t>NORUEGA</t>
  </si>
  <si>
    <t>PORTUGAL</t>
  </si>
  <si>
    <t xml:space="preserve">SUECIA              </t>
  </si>
  <si>
    <t xml:space="preserve">TURQUIA             </t>
  </si>
  <si>
    <t>MANZANA</t>
  </si>
  <si>
    <t>ARABIA</t>
  </si>
  <si>
    <t xml:space="preserve">BELGICA             </t>
  </si>
  <si>
    <t xml:space="preserve">FINLANDIA           </t>
  </si>
  <si>
    <t xml:space="preserve">CIRUELA             </t>
  </si>
  <si>
    <t>IRLANDA</t>
  </si>
  <si>
    <t>LITUANIA</t>
  </si>
  <si>
    <t>SUECIA</t>
  </si>
  <si>
    <t>TURQUIA</t>
  </si>
  <si>
    <t>MADRID TRADER 109 HS</t>
  </si>
  <si>
    <t>MADRID TRADER 109 MK</t>
  </si>
  <si>
    <t>MADRID TRADER 109 AL</t>
  </si>
  <si>
    <t xml:space="preserve">N. H. KONG V102-105 </t>
  </si>
  <si>
    <t>LONDON TRADER 110 HS</t>
  </si>
  <si>
    <t>LONDON TRADER 110 MK</t>
  </si>
  <si>
    <t>ANTO.  EXP. V104-107</t>
  </si>
  <si>
    <t>MADRID TRADER 111 HS</t>
  </si>
  <si>
    <t>MADRID TRADER 111 MK</t>
  </si>
  <si>
    <t>LONDON TRADER 112 HS</t>
  </si>
  <si>
    <t>LONDON TRADER 112 MK</t>
  </si>
  <si>
    <t xml:space="preserve">M.CERVI E HJOS S.A. </t>
  </si>
  <si>
    <t xml:space="preserve">DINAMARCA           </t>
  </si>
  <si>
    <t xml:space="preserve">KUWAIT              </t>
  </si>
  <si>
    <t xml:space="preserve">LIBIA               </t>
  </si>
  <si>
    <t xml:space="preserve">MARRUECOS           </t>
  </si>
  <si>
    <t>NIGERIA</t>
  </si>
  <si>
    <t xml:space="preserve">OMAN                </t>
  </si>
  <si>
    <t xml:space="preserve">QATAR               </t>
  </si>
  <si>
    <t xml:space="preserve">RUMANIA             </t>
  </si>
  <si>
    <t>MADRID TRADER 113 HS</t>
  </si>
  <si>
    <t>MADRID TRADER 113 MK</t>
  </si>
  <si>
    <t>LONDON TRADER 114 HS</t>
  </si>
  <si>
    <t>LONDON TRADER 114 MK</t>
  </si>
  <si>
    <t>LONDON TRADER 114 AL</t>
  </si>
  <si>
    <t>MADRID TRADER 115 HS</t>
  </si>
  <si>
    <t>MADRID TRADER 115 MK</t>
  </si>
  <si>
    <t>S. ANT. EXP V106-109</t>
  </si>
  <si>
    <t xml:space="preserve">CARLOTTA STAR V111  </t>
  </si>
  <si>
    <t>LONDON TRADER 116 HS</t>
  </si>
  <si>
    <t>LONDON TRADER 116 MK</t>
  </si>
  <si>
    <t xml:space="preserve">JCM                 </t>
  </si>
  <si>
    <t xml:space="preserve">JUGO FERMEN         </t>
  </si>
  <si>
    <t>MIJO</t>
  </si>
  <si>
    <t xml:space="preserve">INDONESIA           </t>
  </si>
  <si>
    <t xml:space="preserve">REP.DOMINICANA      </t>
  </si>
  <si>
    <t>JCM</t>
  </si>
  <si>
    <t>MADRID TRADER 117 HS</t>
  </si>
  <si>
    <t>MADRID TRADER 117 MK</t>
  </si>
  <si>
    <t xml:space="preserve">SAN AMERIGO V118    </t>
  </si>
  <si>
    <t>LONDON TRADER 118 HS</t>
  </si>
  <si>
    <t>LONDON TRADER 118 MK</t>
  </si>
  <si>
    <t>ANT EXPRESS V112-115</t>
  </si>
  <si>
    <t>MADRID TRADER 119 HS</t>
  </si>
  <si>
    <t>MADRID TRADER 119 MK</t>
  </si>
  <si>
    <t>MADRID TRADER 119 AL</t>
  </si>
  <si>
    <t>LONDON TRADER 120 HS</t>
  </si>
  <si>
    <t>LONDON TRADER 120 MK</t>
  </si>
  <si>
    <t>MADRID TRADER 121 HS</t>
  </si>
  <si>
    <t>MADRID TRADER 121 MK</t>
  </si>
  <si>
    <t xml:space="preserve">ARGENOVA SA         </t>
  </si>
  <si>
    <t xml:space="preserve">PEREDA AGRO SA      </t>
  </si>
  <si>
    <t>AROMA PERA</t>
  </si>
  <si>
    <t>CALA CONG</t>
  </si>
  <si>
    <t>GIRASOL</t>
  </si>
  <si>
    <t xml:space="preserve">JUGO PERA           </t>
  </si>
  <si>
    <t>KIWI</t>
  </si>
  <si>
    <t>TURBA</t>
  </si>
  <si>
    <t>EGIPTO</t>
  </si>
  <si>
    <t>JAPON</t>
  </si>
  <si>
    <t>SINGAPUR</t>
  </si>
  <si>
    <t xml:space="preserve">EGIPTO              </t>
  </si>
  <si>
    <t>LANGOSTINO</t>
  </si>
  <si>
    <t>JUGO PERA</t>
  </si>
  <si>
    <t>LONDON TRADER 122 HS</t>
  </si>
  <si>
    <t>LONDON TRADER 122 MK</t>
  </si>
  <si>
    <t>CARLOTTA ST V116-119</t>
  </si>
  <si>
    <t>MADRID TRADER 123 HS</t>
  </si>
  <si>
    <t>MADRID TRADER 123 MK</t>
  </si>
  <si>
    <t>BOMAR BEIJI V 118121</t>
  </si>
  <si>
    <t xml:space="preserve">ALEA Y CIA          </t>
  </si>
  <si>
    <t xml:space="preserve">DAASONS SA          </t>
  </si>
  <si>
    <t>MOLINOS FLORENCIA SA</t>
  </si>
  <si>
    <t xml:space="preserve">THE O'STRAD.COMP.SA </t>
  </si>
  <si>
    <t xml:space="preserve">WE NATURAL SAS      </t>
  </si>
  <si>
    <t>ABS. VEGETAL</t>
  </si>
  <si>
    <t>CEBADA</t>
  </si>
  <si>
    <t>NUEZ</t>
  </si>
  <si>
    <t>LETONIA</t>
  </si>
  <si>
    <t>ANT EXPRESS V120-123</t>
  </si>
  <si>
    <t xml:space="preserve">MINERA ANDINA D SOL </t>
  </si>
  <si>
    <t>MERCURIO</t>
  </si>
  <si>
    <t>MEXICO</t>
  </si>
  <si>
    <t xml:space="preserve">MADRID TRADER V130  </t>
  </si>
  <si>
    <t xml:space="preserve">MADRID TRADER  V132 </t>
  </si>
  <si>
    <t xml:space="preserve">MADRID TRADER V 134 </t>
  </si>
  <si>
    <t xml:space="preserve">ALLHUE SA           </t>
  </si>
  <si>
    <t>COREA DEL SUR</t>
  </si>
  <si>
    <t>MALASIA</t>
  </si>
  <si>
    <t>TAILANDIA</t>
  </si>
  <si>
    <t>VIETNAM</t>
  </si>
  <si>
    <t xml:space="preserve">MADRID TRADER V136  </t>
  </si>
  <si>
    <t xml:space="preserve">MADRID TRADER V138  </t>
  </si>
  <si>
    <t>TAIWAN</t>
  </si>
  <si>
    <t xml:space="preserve">MADRID TRADER V 140 </t>
  </si>
  <si>
    <t xml:space="preserve">MADRID TRADER V 142 </t>
  </si>
  <si>
    <t xml:space="preserve">MADRID TRADER V 144 </t>
  </si>
  <si>
    <t xml:space="preserve">MADRID TRADER V 146  </t>
  </si>
  <si>
    <t xml:space="preserve">IBERCONSA SA        </t>
  </si>
  <si>
    <t xml:space="preserve">LANGOSTINO </t>
  </si>
  <si>
    <t>SEMOLA</t>
  </si>
  <si>
    <t>JORDANIA</t>
  </si>
  <si>
    <t>UCRANIA</t>
  </si>
  <si>
    <t>URUGUAY</t>
  </si>
  <si>
    <t>Datos al 31/12/2021</t>
  </si>
  <si>
    <t xml:space="preserve">MADRID TRADER V148  </t>
  </si>
  <si>
    <t xml:space="preserve">MADRID TRADER V150  </t>
  </si>
  <si>
    <t xml:space="preserve">AGRO ROCA SA(JUGO)  </t>
  </si>
  <si>
    <t>POLONIA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</si>
</sst>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b/>
      <sz val="8"/>
      <color rgb="FF333399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64"/>
      </bottom>
      <diagonal/>
    </border>
    <border>
      <left style="thin">
        <color indexed="59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10" fontId="13" fillId="5" borderId="20" xfId="5" applyNumberFormat="1" applyFont="1" applyFill="1" applyBorder="1" applyAlignment="1">
      <alignment horizontal="right"/>
    </xf>
    <xf numFmtId="3" fontId="15" fillId="4" borderId="24" xfId="0" applyNumberFormat="1" applyFont="1" applyFill="1" applyBorder="1"/>
    <xf numFmtId="3" fontId="15" fillId="4" borderId="25" xfId="0" applyNumberFormat="1" applyFont="1" applyFill="1" applyBorder="1"/>
    <xf numFmtId="166" fontId="15" fillId="0" borderId="25" xfId="2" applyNumberFormat="1" applyFont="1" applyBorder="1" applyAlignment="1">
      <alignment horizontal="left"/>
    </xf>
    <xf numFmtId="166" fontId="19" fillId="0" borderId="24" xfId="2" applyNumberFormat="1" applyFont="1" applyBorder="1" applyAlignment="1">
      <alignment horizontal="left"/>
    </xf>
    <xf numFmtId="166" fontId="19" fillId="0" borderId="25" xfId="2" applyNumberFormat="1" applyFont="1" applyBorder="1" applyAlignment="1">
      <alignment horizontal="left"/>
    </xf>
    <xf numFmtId="166" fontId="19" fillId="0" borderId="26" xfId="2" applyNumberFormat="1" applyFont="1" applyBorder="1" applyAlignment="1">
      <alignment horizontal="left"/>
    </xf>
    <xf numFmtId="10" fontId="15" fillId="4" borderId="26" xfId="5" applyNumberFormat="1" applyFont="1" applyFill="1" applyBorder="1" applyAlignment="1">
      <alignment horizontal="right"/>
    </xf>
    <xf numFmtId="0" fontId="15" fillId="0" borderId="24" xfId="0" applyFont="1" applyBorder="1"/>
    <xf numFmtId="166" fontId="15" fillId="0" borderId="25" xfId="2" applyNumberFormat="1" applyFont="1" applyBorder="1"/>
    <xf numFmtId="166" fontId="19" fillId="0" borderId="24" xfId="2" applyNumberFormat="1" applyFont="1" applyBorder="1"/>
    <xf numFmtId="166" fontId="19" fillId="0" borderId="25" xfId="2" applyNumberFormat="1" applyFont="1" applyBorder="1"/>
    <xf numFmtId="166" fontId="19" fillId="0" borderId="26" xfId="2" applyNumberFormat="1" applyFont="1" applyBorder="1"/>
    <xf numFmtId="3" fontId="15" fillId="0" borderId="29" xfId="0" applyNumberFormat="1" applyFont="1" applyBorder="1"/>
    <xf numFmtId="166" fontId="19" fillId="0" borderId="29" xfId="2" applyNumberFormat="1" applyFont="1" applyBorder="1"/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166" fontId="21" fillId="0" borderId="0" xfId="2" applyNumberFormat="1" applyFont="1" applyAlignment="1">
      <alignment horizontal="right"/>
    </xf>
  </cellXfs>
  <cellStyles count="7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65952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topLeftCell="A2" zoomScaleNormal="100" zoomScaleSheetLayoutView="100" workbookViewId="0">
      <selection activeCell="I13" sqref="I13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43" t="s">
        <v>250</v>
      </c>
      <c r="D11" s="143"/>
      <c r="E11" s="143"/>
    </row>
    <row r="12" spans="2:5" x14ac:dyDescent="0.2">
      <c r="E12" s="2" t="s">
        <v>82</v>
      </c>
    </row>
    <row r="40" spans="1:7" ht="15.75" x14ac:dyDescent="0.25">
      <c r="A40" s="143" t="s">
        <v>86</v>
      </c>
      <c r="B40" s="143"/>
      <c r="C40" s="143"/>
      <c r="D40" s="143"/>
      <c r="E40" s="143"/>
      <c r="F40" s="143"/>
      <c r="G40" s="143"/>
    </row>
    <row r="41" spans="1:7" x14ac:dyDescent="0.2">
      <c r="A41" s="144" t="s">
        <v>20</v>
      </c>
      <c r="B41" s="144"/>
      <c r="C41" s="144"/>
      <c r="D41" s="144"/>
      <c r="E41" s="144"/>
      <c r="F41" s="144"/>
      <c r="G41" s="144"/>
    </row>
    <row r="42" spans="1:7" x14ac:dyDescent="0.2">
      <c r="A42" s="144" t="s">
        <v>21</v>
      </c>
      <c r="B42" s="144"/>
      <c r="C42" s="144"/>
      <c r="D42" s="144"/>
      <c r="E42" s="144"/>
      <c r="F42" s="144"/>
      <c r="G42" s="144"/>
    </row>
    <row r="43" spans="1:7" x14ac:dyDescent="0.2">
      <c r="A43" s="144" t="s">
        <v>0</v>
      </c>
      <c r="B43" s="144"/>
      <c r="C43" s="144"/>
      <c r="D43" s="144"/>
      <c r="E43" s="144"/>
      <c r="F43" s="144"/>
      <c r="G43" s="144"/>
    </row>
    <row r="44" spans="1:7" x14ac:dyDescent="0.2">
      <c r="A44" s="144" t="s">
        <v>87</v>
      </c>
      <c r="B44" s="144"/>
      <c r="C44" s="144"/>
      <c r="D44" s="144"/>
      <c r="E44" s="144"/>
      <c r="F44" s="144"/>
      <c r="G44" s="144"/>
    </row>
    <row r="45" spans="1:7" x14ac:dyDescent="0.2">
      <c r="A45" s="144" t="s">
        <v>88</v>
      </c>
      <c r="B45" s="144"/>
      <c r="C45" s="144"/>
      <c r="D45" s="144"/>
      <c r="E45" s="144"/>
      <c r="F45" s="144"/>
      <c r="G45" s="144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6"/>
  <sheetViews>
    <sheetView showGridLines="0" topLeftCell="A4" zoomScaleNormal="100" zoomScaleSheetLayoutView="100" workbookViewId="0">
      <selection activeCell="G4" sqref="G4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92</v>
      </c>
      <c r="B10" s="4"/>
      <c r="C10" s="4"/>
      <c r="D10" s="4"/>
      <c r="E10" s="4"/>
      <c r="F10" s="5" t="str">
        <f>Principal!C11</f>
        <v>Datos al 31/12/2021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89</v>
      </c>
      <c r="C13" s="70">
        <v>44217</v>
      </c>
      <c r="D13" s="71">
        <v>2212</v>
      </c>
      <c r="E13" s="71">
        <v>36323</v>
      </c>
      <c r="F13" s="71">
        <v>3263</v>
      </c>
      <c r="G13" s="72" t="s">
        <v>112</v>
      </c>
      <c r="H13" s="9"/>
    </row>
    <row r="14" spans="1:18" x14ac:dyDescent="0.2">
      <c r="A14" s="10">
        <v>2</v>
      </c>
      <c r="B14" s="69" t="s">
        <v>90</v>
      </c>
      <c r="C14" s="70">
        <v>44227</v>
      </c>
      <c r="D14" s="71">
        <v>2183</v>
      </c>
      <c r="E14" s="71">
        <v>176164</v>
      </c>
      <c r="F14" s="71">
        <v>2803</v>
      </c>
      <c r="G14" s="72" t="s">
        <v>52</v>
      </c>
      <c r="H14" s="11"/>
      <c r="L14" s="12"/>
      <c r="N14" s="13"/>
      <c r="P14" s="14"/>
      <c r="Q14" s="14"/>
      <c r="R14" s="14"/>
    </row>
    <row r="15" spans="1:18" x14ac:dyDescent="0.2">
      <c r="A15" s="10"/>
      <c r="B15" s="69" t="s">
        <v>91</v>
      </c>
      <c r="C15" s="70">
        <v>44227</v>
      </c>
      <c r="D15" s="71">
        <v>2428</v>
      </c>
      <c r="E15" s="71">
        <v>180812</v>
      </c>
      <c r="F15" s="71">
        <v>3051</v>
      </c>
      <c r="G15" s="72" t="s">
        <v>52</v>
      </c>
      <c r="H15" s="11"/>
      <c r="L15" s="12"/>
      <c r="N15" s="13"/>
      <c r="P15" s="14"/>
      <c r="Q15" s="14"/>
      <c r="R15" s="14"/>
    </row>
    <row r="16" spans="1:18" x14ac:dyDescent="0.2">
      <c r="A16" s="10">
        <v>3</v>
      </c>
      <c r="B16" s="69" t="s">
        <v>110</v>
      </c>
      <c r="C16" s="70">
        <v>44232</v>
      </c>
      <c r="D16" s="71">
        <v>2833</v>
      </c>
      <c r="E16" s="71">
        <v>26685</v>
      </c>
      <c r="F16" s="71">
        <v>3440</v>
      </c>
      <c r="G16" s="72" t="s">
        <v>111</v>
      </c>
      <c r="H16" s="11"/>
      <c r="L16" s="12"/>
      <c r="N16" s="13"/>
      <c r="P16" s="14"/>
      <c r="Q16" s="14"/>
      <c r="R16" s="14"/>
    </row>
    <row r="17" spans="1:18" x14ac:dyDescent="0.2">
      <c r="A17" s="10">
        <v>4</v>
      </c>
      <c r="B17" s="69" t="s">
        <v>102</v>
      </c>
      <c r="C17" s="70">
        <v>44234</v>
      </c>
      <c r="D17" s="71">
        <v>4309</v>
      </c>
      <c r="E17" s="71">
        <v>335063</v>
      </c>
      <c r="F17" s="71">
        <v>5336</v>
      </c>
      <c r="G17" s="72" t="s">
        <v>52</v>
      </c>
      <c r="H17" s="11"/>
      <c r="L17" s="12"/>
      <c r="N17" s="13"/>
      <c r="P17" s="14"/>
      <c r="Q17" s="14"/>
      <c r="R17" s="14"/>
    </row>
    <row r="18" spans="1:18" x14ac:dyDescent="0.2">
      <c r="A18" s="10"/>
      <c r="B18" s="69" t="s">
        <v>103</v>
      </c>
      <c r="C18" s="70">
        <v>44234</v>
      </c>
      <c r="D18" s="71">
        <v>2976</v>
      </c>
      <c r="E18" s="71">
        <v>252402</v>
      </c>
      <c r="F18" s="71">
        <v>3790</v>
      </c>
      <c r="G18" s="72" t="s">
        <v>52</v>
      </c>
      <c r="H18" s="11"/>
      <c r="L18" s="12"/>
      <c r="N18" s="13"/>
      <c r="P18" s="14"/>
      <c r="Q18" s="14"/>
      <c r="R18" s="14"/>
    </row>
    <row r="19" spans="1:18" x14ac:dyDescent="0.2">
      <c r="A19" s="10">
        <v>5</v>
      </c>
      <c r="B19" s="69" t="s">
        <v>104</v>
      </c>
      <c r="C19" s="70">
        <v>44241</v>
      </c>
      <c r="D19" s="71">
        <v>2731</v>
      </c>
      <c r="E19" s="71">
        <v>225444</v>
      </c>
      <c r="F19" s="71">
        <v>3365</v>
      </c>
      <c r="G19" s="72" t="s">
        <v>52</v>
      </c>
      <c r="H19" s="11"/>
      <c r="L19" s="12"/>
      <c r="N19" s="13"/>
      <c r="P19" s="14"/>
      <c r="Q19" s="14"/>
      <c r="R19" s="14"/>
    </row>
    <row r="20" spans="1:18" x14ac:dyDescent="0.2">
      <c r="A20" s="10"/>
      <c r="B20" s="69" t="s">
        <v>105</v>
      </c>
      <c r="C20" s="70">
        <v>44241</v>
      </c>
      <c r="D20" s="71">
        <v>3579</v>
      </c>
      <c r="E20" s="71">
        <v>302441</v>
      </c>
      <c r="F20" s="71">
        <v>4431</v>
      </c>
      <c r="G20" s="72" t="s">
        <v>52</v>
      </c>
      <c r="H20" s="11"/>
      <c r="L20" s="12"/>
      <c r="N20" s="13"/>
      <c r="P20" s="14"/>
      <c r="Q20" s="14"/>
      <c r="R20" s="14"/>
    </row>
    <row r="21" spans="1:18" x14ac:dyDescent="0.2">
      <c r="A21" s="10">
        <v>6</v>
      </c>
      <c r="B21" s="69" t="s">
        <v>106</v>
      </c>
      <c r="C21" s="70">
        <v>44248</v>
      </c>
      <c r="D21" s="71">
        <v>4532</v>
      </c>
      <c r="E21" s="71">
        <v>361204</v>
      </c>
      <c r="F21" s="71">
        <v>5489</v>
      </c>
      <c r="G21" s="72" t="s">
        <v>52</v>
      </c>
      <c r="H21" s="11"/>
      <c r="L21" s="12"/>
      <c r="N21" s="13"/>
      <c r="P21" s="14"/>
      <c r="Q21" s="14"/>
      <c r="R21" s="14"/>
    </row>
    <row r="22" spans="1:18" x14ac:dyDescent="0.2">
      <c r="A22" s="10"/>
      <c r="B22" s="69" t="s">
        <v>107</v>
      </c>
      <c r="C22" s="70">
        <v>44248</v>
      </c>
      <c r="D22" s="71">
        <v>3466</v>
      </c>
      <c r="E22" s="71">
        <v>302865</v>
      </c>
      <c r="F22" s="71">
        <v>4230</v>
      </c>
      <c r="G22" s="72" t="s">
        <v>52</v>
      </c>
      <c r="H22" s="11"/>
      <c r="L22" s="12"/>
      <c r="N22" s="13"/>
      <c r="P22" s="14"/>
      <c r="Q22" s="14"/>
      <c r="R22" s="14"/>
    </row>
    <row r="23" spans="1:18" x14ac:dyDescent="0.2">
      <c r="A23" s="10">
        <v>7</v>
      </c>
      <c r="B23" s="69" t="s">
        <v>113</v>
      </c>
      <c r="C23" s="70">
        <v>44253</v>
      </c>
      <c r="D23" s="71">
        <v>3502</v>
      </c>
      <c r="E23" s="71">
        <v>25487</v>
      </c>
      <c r="F23" s="71">
        <v>4097</v>
      </c>
      <c r="G23" s="72" t="s">
        <v>111</v>
      </c>
      <c r="H23" s="11"/>
      <c r="L23" s="12"/>
      <c r="N23" s="13"/>
      <c r="P23" s="14"/>
      <c r="Q23" s="14"/>
      <c r="R23" s="14"/>
    </row>
    <row r="24" spans="1:18" x14ac:dyDescent="0.2">
      <c r="A24" s="10">
        <v>8</v>
      </c>
      <c r="B24" s="69" t="s">
        <v>108</v>
      </c>
      <c r="C24" s="70">
        <v>44255</v>
      </c>
      <c r="D24" s="71">
        <v>4693</v>
      </c>
      <c r="E24" s="71">
        <v>367747</v>
      </c>
      <c r="F24" s="71">
        <v>5716</v>
      </c>
      <c r="G24" s="72" t="s">
        <v>52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109</v>
      </c>
      <c r="C25" s="70">
        <v>44255</v>
      </c>
      <c r="D25" s="71">
        <v>4000</v>
      </c>
      <c r="E25" s="71">
        <v>341375</v>
      </c>
      <c r="F25" s="71">
        <v>4797</v>
      </c>
      <c r="G25" s="72" t="s">
        <v>52</v>
      </c>
      <c r="H25" s="11"/>
      <c r="L25" s="12"/>
      <c r="N25" s="13"/>
      <c r="P25" s="14"/>
      <c r="Q25" s="14"/>
      <c r="R25" s="14"/>
    </row>
    <row r="26" spans="1:18" x14ac:dyDescent="0.2">
      <c r="A26" s="10">
        <v>9</v>
      </c>
      <c r="B26" s="69" t="s">
        <v>146</v>
      </c>
      <c r="C26" s="70">
        <v>44262</v>
      </c>
      <c r="D26" s="71">
        <v>4323</v>
      </c>
      <c r="E26" s="71">
        <v>363173</v>
      </c>
      <c r="F26" s="71">
        <v>5174</v>
      </c>
      <c r="G26" s="72" t="s">
        <v>52</v>
      </c>
      <c r="H26" s="11"/>
      <c r="L26" s="12"/>
      <c r="N26" s="13"/>
      <c r="P26" s="14"/>
      <c r="Q26" s="14"/>
      <c r="R26" s="14"/>
    </row>
    <row r="27" spans="1:18" x14ac:dyDescent="0.2">
      <c r="A27" s="10"/>
      <c r="B27" s="69" t="s">
        <v>147</v>
      </c>
      <c r="C27" s="70">
        <v>44262</v>
      </c>
      <c r="D27" s="71">
        <v>4872</v>
      </c>
      <c r="E27" s="71">
        <v>424831</v>
      </c>
      <c r="F27" s="71">
        <v>5753</v>
      </c>
      <c r="G27" s="72" t="s">
        <v>52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148</v>
      </c>
      <c r="C28" s="70">
        <v>44262</v>
      </c>
      <c r="D28" s="71">
        <v>21</v>
      </c>
      <c r="E28" s="71">
        <v>1456</v>
      </c>
      <c r="F28" s="71">
        <v>26</v>
      </c>
      <c r="G28" s="72" t="s">
        <v>52</v>
      </c>
      <c r="H28" s="11"/>
      <c r="L28" s="12"/>
      <c r="N28" s="13"/>
      <c r="P28" s="14"/>
      <c r="Q28" s="14"/>
      <c r="R28" s="14"/>
    </row>
    <row r="29" spans="1:18" x14ac:dyDescent="0.2">
      <c r="A29" s="10">
        <v>10</v>
      </c>
      <c r="B29" s="69" t="s">
        <v>149</v>
      </c>
      <c r="C29" s="70">
        <v>44264</v>
      </c>
      <c r="D29" s="71">
        <v>2888</v>
      </c>
      <c r="E29" s="71">
        <v>15308</v>
      </c>
      <c r="F29" s="71">
        <v>3683</v>
      </c>
      <c r="G29" s="72" t="s">
        <v>111</v>
      </c>
      <c r="H29" s="11"/>
      <c r="L29" s="12"/>
      <c r="N29" s="13"/>
      <c r="P29" s="14"/>
      <c r="Q29" s="14"/>
      <c r="R29" s="14"/>
    </row>
    <row r="30" spans="1:18" x14ac:dyDescent="0.2">
      <c r="A30" s="10">
        <v>11</v>
      </c>
      <c r="B30" s="69" t="s">
        <v>150</v>
      </c>
      <c r="C30" s="70">
        <v>44269</v>
      </c>
      <c r="D30" s="71">
        <v>4238</v>
      </c>
      <c r="E30" s="71">
        <v>342574</v>
      </c>
      <c r="F30" s="71">
        <v>5002</v>
      </c>
      <c r="G30" s="72" t="s">
        <v>52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151</v>
      </c>
      <c r="C31" s="70">
        <v>44269</v>
      </c>
      <c r="D31" s="71">
        <v>4535</v>
      </c>
      <c r="E31" s="71">
        <v>404119</v>
      </c>
      <c r="F31" s="71">
        <v>5311</v>
      </c>
      <c r="G31" s="72" t="s">
        <v>52</v>
      </c>
      <c r="H31" s="11"/>
      <c r="L31" s="12"/>
      <c r="N31" s="13"/>
      <c r="P31" s="14"/>
      <c r="Q31" s="14"/>
      <c r="R31" s="14"/>
    </row>
    <row r="32" spans="1:18" x14ac:dyDescent="0.2">
      <c r="A32" s="10">
        <v>12</v>
      </c>
      <c r="B32" s="69" t="s">
        <v>152</v>
      </c>
      <c r="C32" s="70">
        <v>44274</v>
      </c>
      <c r="D32" s="71">
        <v>3254</v>
      </c>
      <c r="E32" s="71">
        <v>11347</v>
      </c>
      <c r="F32" s="71">
        <v>3905</v>
      </c>
      <c r="G32" s="72" t="s">
        <v>111</v>
      </c>
      <c r="H32" s="11"/>
      <c r="L32" s="12"/>
      <c r="N32" s="13"/>
      <c r="P32" s="14"/>
      <c r="Q32" s="14"/>
      <c r="R32" s="14"/>
    </row>
    <row r="33" spans="1:18" x14ac:dyDescent="0.2">
      <c r="A33" s="10">
        <v>13</v>
      </c>
      <c r="B33" s="69" t="s">
        <v>153</v>
      </c>
      <c r="C33" s="70">
        <v>44276</v>
      </c>
      <c r="D33" s="71">
        <v>3758</v>
      </c>
      <c r="E33" s="71">
        <v>292295</v>
      </c>
      <c r="F33" s="71">
        <v>4525</v>
      </c>
      <c r="G33" s="72" t="s">
        <v>52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154</v>
      </c>
      <c r="C34" s="70">
        <v>44276</v>
      </c>
      <c r="D34" s="71">
        <v>4125</v>
      </c>
      <c r="E34" s="71">
        <v>342620</v>
      </c>
      <c r="F34" s="71">
        <v>4894</v>
      </c>
      <c r="G34" s="72" t="s">
        <v>52</v>
      </c>
      <c r="H34" s="11"/>
      <c r="L34" s="12"/>
      <c r="N34" s="13"/>
      <c r="P34" s="14"/>
      <c r="Q34" s="14"/>
      <c r="R34" s="14"/>
    </row>
    <row r="35" spans="1:18" x14ac:dyDescent="0.2">
      <c r="A35" s="10">
        <v>14</v>
      </c>
      <c r="B35" s="69" t="s">
        <v>155</v>
      </c>
      <c r="C35" s="70">
        <v>44283</v>
      </c>
      <c r="D35" s="71">
        <v>3927</v>
      </c>
      <c r="E35" s="71">
        <v>314388</v>
      </c>
      <c r="F35" s="71">
        <v>4601</v>
      </c>
      <c r="G35" s="72" t="s">
        <v>52</v>
      </c>
      <c r="H35" s="11"/>
      <c r="L35" s="12"/>
      <c r="N35" s="13"/>
      <c r="P35" s="14"/>
      <c r="Q35" s="14"/>
      <c r="R35" s="14"/>
    </row>
    <row r="36" spans="1:18" x14ac:dyDescent="0.2">
      <c r="A36" s="10"/>
      <c r="B36" s="69" t="s">
        <v>156</v>
      </c>
      <c r="C36" s="70">
        <v>44283</v>
      </c>
      <c r="D36" s="71">
        <v>3762</v>
      </c>
      <c r="E36" s="71">
        <v>321233</v>
      </c>
      <c r="F36" s="71">
        <v>4415</v>
      </c>
      <c r="G36" s="72" t="s">
        <v>52</v>
      </c>
      <c r="H36" s="11"/>
      <c r="L36" s="12"/>
      <c r="N36" s="13"/>
      <c r="P36" s="14"/>
      <c r="Q36" s="14"/>
      <c r="R36" s="14"/>
    </row>
    <row r="37" spans="1:18" x14ac:dyDescent="0.2">
      <c r="A37" s="10">
        <v>15</v>
      </c>
      <c r="B37" s="69" t="s">
        <v>166</v>
      </c>
      <c r="C37" s="70">
        <v>44290</v>
      </c>
      <c r="D37" s="71">
        <v>3532</v>
      </c>
      <c r="E37" s="71">
        <v>283139</v>
      </c>
      <c r="F37" s="71">
        <v>4098</v>
      </c>
      <c r="G37" s="72" t="s">
        <v>52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167</v>
      </c>
      <c r="C38" s="70">
        <v>44290</v>
      </c>
      <c r="D38" s="71">
        <v>2512</v>
      </c>
      <c r="E38" s="71">
        <v>200849</v>
      </c>
      <c r="F38" s="71">
        <v>2991</v>
      </c>
      <c r="G38" s="72" t="s">
        <v>52</v>
      </c>
      <c r="H38" s="11"/>
      <c r="L38" s="12"/>
      <c r="N38" s="13"/>
      <c r="P38" s="14"/>
      <c r="Q38" s="14"/>
      <c r="R38" s="14"/>
    </row>
    <row r="39" spans="1:18" x14ac:dyDescent="0.2">
      <c r="A39" s="10">
        <v>16</v>
      </c>
      <c r="B39" s="69" t="s">
        <v>173</v>
      </c>
      <c r="C39" s="70">
        <v>44297</v>
      </c>
      <c r="D39" s="71">
        <v>3008</v>
      </c>
      <c r="E39" s="71">
        <v>53991</v>
      </c>
      <c r="F39" s="71">
        <v>3860</v>
      </c>
      <c r="G39" s="72" t="s">
        <v>111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168</v>
      </c>
      <c r="C40" s="70">
        <v>44297</v>
      </c>
      <c r="D40" s="71">
        <v>3232</v>
      </c>
      <c r="E40" s="71">
        <v>291141</v>
      </c>
      <c r="F40" s="71">
        <v>3689</v>
      </c>
      <c r="G40" s="72" t="s">
        <v>52</v>
      </c>
      <c r="H40" s="11"/>
      <c r="L40" s="12"/>
      <c r="N40" s="13"/>
      <c r="P40" s="14"/>
      <c r="Q40" s="14"/>
      <c r="R40" s="14"/>
    </row>
    <row r="41" spans="1:18" x14ac:dyDescent="0.2">
      <c r="A41" s="10"/>
      <c r="B41" s="69" t="s">
        <v>169</v>
      </c>
      <c r="C41" s="70">
        <v>44297</v>
      </c>
      <c r="D41" s="71">
        <v>3477</v>
      </c>
      <c r="E41" s="71">
        <v>279307</v>
      </c>
      <c r="F41" s="71">
        <v>4073</v>
      </c>
      <c r="G41" s="72" t="s">
        <v>52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170</v>
      </c>
      <c r="C42" s="70">
        <v>44297</v>
      </c>
      <c r="D42" s="71">
        <v>21</v>
      </c>
      <c r="E42" s="71">
        <v>1496</v>
      </c>
      <c r="F42" s="71">
        <v>26</v>
      </c>
      <c r="G42" s="72" t="s">
        <v>52</v>
      </c>
      <c r="H42" s="11"/>
      <c r="L42" s="12"/>
      <c r="N42" s="13"/>
      <c r="P42" s="14"/>
      <c r="Q42" s="14"/>
      <c r="R42" s="14"/>
    </row>
    <row r="43" spans="1:18" x14ac:dyDescent="0.2">
      <c r="A43" s="10">
        <v>18</v>
      </c>
      <c r="B43" s="69" t="s">
        <v>174</v>
      </c>
      <c r="C43" s="70">
        <v>44302</v>
      </c>
      <c r="D43" s="71">
        <v>3320</v>
      </c>
      <c r="E43" s="71">
        <v>42317</v>
      </c>
      <c r="F43" s="71">
        <v>4301</v>
      </c>
      <c r="G43" s="72" t="s">
        <v>111</v>
      </c>
      <c r="H43" s="11"/>
      <c r="L43" s="12"/>
      <c r="N43" s="13"/>
      <c r="P43" s="14"/>
      <c r="Q43" s="14"/>
      <c r="R43" s="14"/>
    </row>
    <row r="44" spans="1:18" x14ac:dyDescent="0.2">
      <c r="A44" s="10">
        <v>19</v>
      </c>
      <c r="B44" s="69" t="s">
        <v>171</v>
      </c>
      <c r="C44" s="70">
        <v>44304</v>
      </c>
      <c r="D44" s="71">
        <v>3758</v>
      </c>
      <c r="E44" s="71">
        <v>291868</v>
      </c>
      <c r="F44" s="71">
        <v>4225</v>
      </c>
      <c r="G44" s="72" t="s">
        <v>52</v>
      </c>
      <c r="H44" s="11"/>
      <c r="L44" s="12"/>
      <c r="N44" s="13"/>
      <c r="P44" s="14"/>
      <c r="Q44" s="14"/>
      <c r="R44" s="14"/>
    </row>
    <row r="45" spans="1:18" x14ac:dyDescent="0.2">
      <c r="A45" s="10"/>
      <c r="B45" s="69" t="s">
        <v>172</v>
      </c>
      <c r="C45" s="70">
        <v>44304</v>
      </c>
      <c r="D45" s="71">
        <v>3724</v>
      </c>
      <c r="E45" s="71">
        <v>292789</v>
      </c>
      <c r="F45" s="71">
        <v>4363</v>
      </c>
      <c r="G45" s="72" t="s">
        <v>52</v>
      </c>
      <c r="H45" s="11"/>
      <c r="L45" s="12"/>
      <c r="N45" s="13"/>
      <c r="P45" s="14"/>
      <c r="Q45" s="14"/>
      <c r="R45" s="14"/>
    </row>
    <row r="46" spans="1:18" x14ac:dyDescent="0.2">
      <c r="A46" s="10">
        <v>20</v>
      </c>
      <c r="B46" s="69" t="s">
        <v>175</v>
      </c>
      <c r="C46" s="70">
        <v>44311</v>
      </c>
      <c r="D46" s="71">
        <v>3723</v>
      </c>
      <c r="E46" s="71">
        <v>307731</v>
      </c>
      <c r="F46" s="71">
        <v>4242</v>
      </c>
      <c r="G46" s="72" t="s">
        <v>52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176</v>
      </c>
      <c r="C47" s="70">
        <v>44311</v>
      </c>
      <c r="D47" s="71">
        <v>4194</v>
      </c>
      <c r="E47" s="71">
        <v>332427</v>
      </c>
      <c r="F47" s="71">
        <v>4891</v>
      </c>
      <c r="G47" s="72" t="s">
        <v>52</v>
      </c>
      <c r="H47" s="11"/>
      <c r="L47" s="12"/>
      <c r="N47" s="13"/>
      <c r="P47" s="14"/>
      <c r="Q47" s="14"/>
      <c r="R47" s="14"/>
    </row>
    <row r="48" spans="1:18" x14ac:dyDescent="0.2">
      <c r="A48" s="10">
        <v>21</v>
      </c>
      <c r="B48" s="69" t="s">
        <v>183</v>
      </c>
      <c r="C48" s="70">
        <v>44318</v>
      </c>
      <c r="D48" s="71">
        <v>2922</v>
      </c>
      <c r="E48" s="71">
        <v>237270</v>
      </c>
      <c r="F48" s="71">
        <v>3176</v>
      </c>
      <c r="G48" s="72" t="s">
        <v>52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184</v>
      </c>
      <c r="C49" s="70">
        <v>44318</v>
      </c>
      <c r="D49" s="71">
        <v>3788</v>
      </c>
      <c r="E49" s="71">
        <v>304224</v>
      </c>
      <c r="F49" s="71">
        <v>4312</v>
      </c>
      <c r="G49" s="72" t="s">
        <v>52</v>
      </c>
      <c r="H49" s="11"/>
      <c r="L49" s="12"/>
      <c r="N49" s="13"/>
      <c r="P49" s="14"/>
      <c r="Q49" s="14"/>
      <c r="R49" s="14"/>
    </row>
    <row r="50" spans="1:18" x14ac:dyDescent="0.2">
      <c r="A50" s="10">
        <v>22</v>
      </c>
      <c r="B50" s="69" t="s">
        <v>185</v>
      </c>
      <c r="C50" s="70">
        <v>44323</v>
      </c>
      <c r="D50" s="71">
        <v>12</v>
      </c>
      <c r="E50" s="71">
        <v>18662</v>
      </c>
      <c r="F50" s="71">
        <v>278</v>
      </c>
      <c r="G50" s="72" t="s">
        <v>111</v>
      </c>
      <c r="H50" s="11"/>
      <c r="L50" s="12"/>
      <c r="N50" s="13"/>
      <c r="P50" s="14"/>
      <c r="Q50" s="14"/>
      <c r="R50" s="14"/>
    </row>
    <row r="51" spans="1:18" x14ac:dyDescent="0.2">
      <c r="A51" s="10">
        <v>23</v>
      </c>
      <c r="B51" s="69" t="s">
        <v>186</v>
      </c>
      <c r="C51" s="70">
        <v>44325</v>
      </c>
      <c r="D51" s="71">
        <v>3388</v>
      </c>
      <c r="E51" s="71">
        <v>259413</v>
      </c>
      <c r="F51" s="71">
        <v>3722</v>
      </c>
      <c r="G51" s="72" t="s">
        <v>52</v>
      </c>
      <c r="H51" s="11"/>
      <c r="L51" s="12"/>
      <c r="N51" s="13"/>
      <c r="P51" s="14"/>
      <c r="Q51" s="14"/>
      <c r="R51" s="14"/>
    </row>
    <row r="52" spans="1:18" x14ac:dyDescent="0.2">
      <c r="A52" s="10"/>
      <c r="B52" s="69" t="s">
        <v>187</v>
      </c>
      <c r="C52" s="70">
        <v>44325</v>
      </c>
      <c r="D52" s="71">
        <v>3450</v>
      </c>
      <c r="E52" s="71">
        <v>273132</v>
      </c>
      <c r="F52" s="71">
        <v>3897</v>
      </c>
      <c r="G52" s="72" t="s">
        <v>52</v>
      </c>
      <c r="H52" s="11"/>
      <c r="L52" s="12"/>
      <c r="N52" s="13"/>
      <c r="P52" s="14"/>
      <c r="Q52" s="14"/>
      <c r="R52" s="14"/>
    </row>
    <row r="53" spans="1:18" x14ac:dyDescent="0.2">
      <c r="A53" s="10">
        <v>24</v>
      </c>
      <c r="B53" s="69" t="s">
        <v>188</v>
      </c>
      <c r="C53" s="70">
        <v>44327</v>
      </c>
      <c r="D53" s="71">
        <v>5413</v>
      </c>
      <c r="E53" s="71">
        <v>111547</v>
      </c>
      <c r="F53" s="71">
        <v>7040</v>
      </c>
      <c r="G53" s="72" t="s">
        <v>111</v>
      </c>
      <c r="H53" s="11"/>
      <c r="L53" s="12"/>
      <c r="N53" s="13"/>
      <c r="P53" s="14"/>
      <c r="Q53" s="14"/>
      <c r="R53" s="14"/>
    </row>
    <row r="54" spans="1:18" x14ac:dyDescent="0.2">
      <c r="A54" s="10">
        <v>25</v>
      </c>
      <c r="B54" s="69" t="s">
        <v>189</v>
      </c>
      <c r="C54" s="70">
        <v>44332</v>
      </c>
      <c r="D54" s="71">
        <v>2751</v>
      </c>
      <c r="E54" s="71">
        <v>217571</v>
      </c>
      <c r="F54" s="71">
        <v>3057</v>
      </c>
      <c r="G54" s="72" t="s">
        <v>52</v>
      </c>
      <c r="H54" s="11"/>
      <c r="L54" s="12"/>
      <c r="N54" s="13"/>
      <c r="P54" s="14"/>
      <c r="Q54" s="14"/>
      <c r="R54" s="14"/>
    </row>
    <row r="55" spans="1:18" x14ac:dyDescent="0.2">
      <c r="A55" s="10"/>
      <c r="B55" s="69" t="s">
        <v>190</v>
      </c>
      <c r="C55" s="70">
        <v>44332</v>
      </c>
      <c r="D55" s="71">
        <v>3318</v>
      </c>
      <c r="E55" s="71">
        <v>251771</v>
      </c>
      <c r="F55" s="71">
        <v>3640</v>
      </c>
      <c r="G55" s="72" t="s">
        <v>52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191</v>
      </c>
      <c r="C56" s="70">
        <v>44332</v>
      </c>
      <c r="D56" s="71">
        <v>21</v>
      </c>
      <c r="E56" s="71">
        <v>1463</v>
      </c>
      <c r="F56" s="71">
        <v>26</v>
      </c>
      <c r="G56" s="72" t="s">
        <v>52</v>
      </c>
      <c r="H56" s="11"/>
      <c r="L56" s="12"/>
      <c r="N56" s="13"/>
      <c r="P56" s="14"/>
      <c r="Q56" s="14"/>
      <c r="R56" s="14"/>
    </row>
    <row r="57" spans="1:18" x14ac:dyDescent="0.2">
      <c r="A57" s="10">
        <v>26</v>
      </c>
      <c r="B57" s="69" t="s">
        <v>192</v>
      </c>
      <c r="C57" s="70">
        <v>44339</v>
      </c>
      <c r="D57" s="71">
        <v>1675</v>
      </c>
      <c r="E57" s="71">
        <v>123884</v>
      </c>
      <c r="F57" s="71">
        <v>1919</v>
      </c>
      <c r="G57" s="72" t="s">
        <v>52</v>
      </c>
      <c r="H57" s="11"/>
      <c r="L57" s="12"/>
      <c r="N57" s="13"/>
      <c r="P57" s="14"/>
      <c r="Q57" s="14"/>
      <c r="R57" s="14"/>
    </row>
    <row r="58" spans="1:18" x14ac:dyDescent="0.2">
      <c r="A58" s="10"/>
      <c r="B58" s="69" t="s">
        <v>193</v>
      </c>
      <c r="C58" s="70">
        <v>44339</v>
      </c>
      <c r="D58" s="71">
        <v>2889</v>
      </c>
      <c r="E58" s="71">
        <v>225954</v>
      </c>
      <c r="F58" s="71">
        <v>3279</v>
      </c>
      <c r="G58" s="72" t="s">
        <v>52</v>
      </c>
      <c r="H58" s="11"/>
      <c r="L58" s="12"/>
      <c r="N58" s="13"/>
      <c r="P58" s="14"/>
      <c r="Q58" s="14"/>
      <c r="R58" s="14"/>
    </row>
    <row r="59" spans="1:18" x14ac:dyDescent="0.2">
      <c r="A59" s="10">
        <v>27</v>
      </c>
      <c r="B59" s="69" t="s">
        <v>194</v>
      </c>
      <c r="C59" s="70">
        <v>44346</v>
      </c>
      <c r="D59" s="71">
        <v>1173</v>
      </c>
      <c r="E59" s="71">
        <v>84126</v>
      </c>
      <c r="F59" s="71">
        <v>1378</v>
      </c>
      <c r="G59" s="72" t="s">
        <v>52</v>
      </c>
      <c r="H59" s="11"/>
      <c r="L59" s="12"/>
      <c r="N59" s="13"/>
      <c r="P59" s="14"/>
      <c r="Q59" s="14"/>
      <c r="R59" s="14"/>
    </row>
    <row r="60" spans="1:18" x14ac:dyDescent="0.2">
      <c r="A60" s="10"/>
      <c r="B60" s="69" t="s">
        <v>195</v>
      </c>
      <c r="C60" s="70">
        <v>44346</v>
      </c>
      <c r="D60" s="71">
        <v>2385</v>
      </c>
      <c r="E60" s="71">
        <v>191686</v>
      </c>
      <c r="F60" s="71">
        <v>2676</v>
      </c>
      <c r="G60" s="72" t="s">
        <v>52</v>
      </c>
      <c r="H60" s="11"/>
      <c r="L60" s="12"/>
      <c r="N60" s="13"/>
      <c r="P60" s="14"/>
      <c r="Q60" s="14"/>
      <c r="R60" s="14"/>
    </row>
    <row r="61" spans="1:18" x14ac:dyDescent="0.2">
      <c r="A61" s="10">
        <v>28</v>
      </c>
      <c r="B61" s="69" t="s">
        <v>210</v>
      </c>
      <c r="C61" s="70">
        <v>44353</v>
      </c>
      <c r="D61" s="71">
        <v>1088</v>
      </c>
      <c r="E61" s="71">
        <v>76192</v>
      </c>
      <c r="F61" s="71">
        <v>1205</v>
      </c>
      <c r="G61" s="72" t="s">
        <v>52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211</v>
      </c>
      <c r="C62" s="70">
        <v>44353</v>
      </c>
      <c r="D62" s="71">
        <v>1614</v>
      </c>
      <c r="E62" s="71">
        <v>128861</v>
      </c>
      <c r="F62" s="71">
        <v>1779</v>
      </c>
      <c r="G62" s="72" t="s">
        <v>52</v>
      </c>
      <c r="H62" s="11"/>
      <c r="L62" s="12"/>
      <c r="N62" s="13"/>
      <c r="P62" s="14"/>
      <c r="Q62" s="14"/>
      <c r="R62" s="14"/>
    </row>
    <row r="63" spans="1:18" x14ac:dyDescent="0.2">
      <c r="A63" s="10">
        <v>29</v>
      </c>
      <c r="B63" s="69" t="s">
        <v>212</v>
      </c>
      <c r="C63" s="70">
        <v>44358</v>
      </c>
      <c r="D63" s="71">
        <v>4015</v>
      </c>
      <c r="E63" s="71">
        <v>155452</v>
      </c>
      <c r="F63" s="71">
        <v>6750</v>
      </c>
      <c r="G63" s="72" t="s">
        <v>111</v>
      </c>
      <c r="H63" s="11"/>
      <c r="L63" s="12"/>
      <c r="N63" s="13"/>
      <c r="P63" s="14"/>
      <c r="Q63" s="14"/>
      <c r="R63" s="14"/>
    </row>
    <row r="64" spans="1:18" x14ac:dyDescent="0.2">
      <c r="A64" s="10">
        <v>30</v>
      </c>
      <c r="B64" s="69" t="s">
        <v>213</v>
      </c>
      <c r="C64" s="70">
        <v>44360</v>
      </c>
      <c r="D64" s="71">
        <v>1704</v>
      </c>
      <c r="E64" s="71">
        <v>113888</v>
      </c>
      <c r="F64" s="71">
        <v>1844</v>
      </c>
      <c r="G64" s="72" t="s">
        <v>52</v>
      </c>
      <c r="H64" s="11"/>
      <c r="L64" s="12"/>
      <c r="N64" s="13"/>
      <c r="P64" s="14"/>
      <c r="Q64" s="14"/>
      <c r="R64" s="14"/>
    </row>
    <row r="65" spans="1:18" x14ac:dyDescent="0.2">
      <c r="A65" s="10"/>
      <c r="B65" s="69" t="s">
        <v>214</v>
      </c>
      <c r="C65" s="70">
        <v>44360</v>
      </c>
      <c r="D65" s="71">
        <v>1369</v>
      </c>
      <c r="E65" s="71">
        <v>110904</v>
      </c>
      <c r="F65" s="71">
        <v>1548</v>
      </c>
      <c r="G65" s="72" t="s">
        <v>52</v>
      </c>
      <c r="H65" s="11"/>
      <c r="L65" s="12"/>
      <c r="N65" s="13"/>
      <c r="P65" s="14"/>
      <c r="Q65" s="14"/>
      <c r="R65" s="14"/>
    </row>
    <row r="66" spans="1:18" x14ac:dyDescent="0.2">
      <c r="A66" s="10">
        <v>31</v>
      </c>
      <c r="B66" s="69" t="s">
        <v>215</v>
      </c>
      <c r="C66" s="70">
        <v>44372</v>
      </c>
      <c r="D66" s="71">
        <v>3934</v>
      </c>
      <c r="E66" s="71">
        <v>106526</v>
      </c>
      <c r="F66" s="71">
        <v>5668</v>
      </c>
      <c r="G66" s="72" t="s">
        <v>111</v>
      </c>
      <c r="H66" s="11"/>
      <c r="L66" s="12"/>
      <c r="N66" s="13"/>
      <c r="P66" s="14"/>
      <c r="Q66" s="14"/>
      <c r="R66" s="14"/>
    </row>
    <row r="67" spans="1:18" x14ac:dyDescent="0.2">
      <c r="A67" s="10">
        <v>32</v>
      </c>
      <c r="B67" s="69" t="s">
        <v>225</v>
      </c>
      <c r="C67" s="70">
        <v>44379</v>
      </c>
      <c r="D67" s="71">
        <v>1787</v>
      </c>
      <c r="E67" s="71">
        <v>78222</v>
      </c>
      <c r="F67" s="71">
        <v>2811</v>
      </c>
      <c r="G67" s="72" t="s">
        <v>111</v>
      </c>
      <c r="H67" s="11"/>
      <c r="L67" s="12"/>
      <c r="N67" s="13"/>
      <c r="P67" s="14"/>
      <c r="Q67" s="14"/>
      <c r="R67" s="14"/>
    </row>
    <row r="68" spans="1:18" x14ac:dyDescent="0.2">
      <c r="A68" s="10">
        <v>33</v>
      </c>
      <c r="B68" s="69" t="s">
        <v>229</v>
      </c>
      <c r="C68" s="70">
        <v>44415</v>
      </c>
      <c r="D68" s="71">
        <v>489</v>
      </c>
      <c r="E68" s="71">
        <v>24153</v>
      </c>
      <c r="F68" s="71">
        <v>889</v>
      </c>
      <c r="G68" s="72" t="s">
        <v>111</v>
      </c>
      <c r="H68" s="11"/>
      <c r="L68" s="12"/>
      <c r="N68" s="13"/>
      <c r="P68" s="14"/>
      <c r="Q68" s="14"/>
      <c r="R68" s="14"/>
    </row>
    <row r="69" spans="1:18" x14ac:dyDescent="0.2">
      <c r="A69" s="10">
        <v>34</v>
      </c>
      <c r="B69" s="69" t="s">
        <v>230</v>
      </c>
      <c r="C69" s="70">
        <v>44426</v>
      </c>
      <c r="D69" s="71">
        <v>4387</v>
      </c>
      <c r="E69" s="71">
        <v>165060</v>
      </c>
      <c r="F69" s="71">
        <v>5886</v>
      </c>
      <c r="G69" s="72" t="s">
        <v>111</v>
      </c>
      <c r="H69" s="11"/>
      <c r="L69" s="12"/>
      <c r="N69" s="13"/>
      <c r="P69" s="14"/>
      <c r="Q69" s="14"/>
      <c r="R69" s="14"/>
    </row>
    <row r="70" spans="1:18" x14ac:dyDescent="0.2">
      <c r="A70" s="10">
        <v>35</v>
      </c>
      <c r="B70" s="69" t="s">
        <v>231</v>
      </c>
      <c r="C70" s="70">
        <v>44436</v>
      </c>
      <c r="D70" s="71">
        <v>4418</v>
      </c>
      <c r="E70" s="71">
        <v>115732</v>
      </c>
      <c r="F70" s="71">
        <v>5508</v>
      </c>
      <c r="G70" s="72" t="s">
        <v>111</v>
      </c>
      <c r="H70" s="11"/>
      <c r="L70" s="12"/>
      <c r="N70" s="13"/>
      <c r="P70" s="14"/>
      <c r="Q70" s="14"/>
      <c r="R70" s="14"/>
    </row>
    <row r="71" spans="1:18" x14ac:dyDescent="0.2">
      <c r="A71" s="10">
        <v>36</v>
      </c>
      <c r="B71" s="69" t="s">
        <v>237</v>
      </c>
      <c r="C71" s="70">
        <v>44452</v>
      </c>
      <c r="D71" s="71">
        <v>818</v>
      </c>
      <c r="E71" s="71">
        <v>60495</v>
      </c>
      <c r="F71" s="71">
        <v>1320</v>
      </c>
      <c r="G71" s="72" t="s">
        <v>111</v>
      </c>
      <c r="H71" s="11"/>
      <c r="L71" s="12"/>
      <c r="N71" s="13"/>
      <c r="P71" s="14"/>
      <c r="Q71" s="14"/>
      <c r="R71" s="14"/>
    </row>
    <row r="72" spans="1:18" x14ac:dyDescent="0.2">
      <c r="A72" s="10">
        <v>37</v>
      </c>
      <c r="B72" s="69" t="s">
        <v>238</v>
      </c>
      <c r="C72" s="70">
        <v>44466</v>
      </c>
      <c r="D72" s="71">
        <v>2839</v>
      </c>
      <c r="E72" s="71">
        <v>63037</v>
      </c>
      <c r="F72" s="71">
        <v>3879</v>
      </c>
      <c r="G72" s="72" t="s">
        <v>111</v>
      </c>
      <c r="H72" s="11"/>
      <c r="L72" s="12"/>
      <c r="N72" s="13"/>
      <c r="P72" s="14"/>
      <c r="Q72" s="14"/>
      <c r="R72" s="14"/>
    </row>
    <row r="73" spans="1:18" x14ac:dyDescent="0.2">
      <c r="A73" s="10">
        <v>39</v>
      </c>
      <c r="B73" s="69" t="s">
        <v>240</v>
      </c>
      <c r="C73" s="70">
        <v>44485</v>
      </c>
      <c r="D73" s="71">
        <v>1052</v>
      </c>
      <c r="E73" s="71">
        <v>64894</v>
      </c>
      <c r="F73" s="71">
        <v>1666</v>
      </c>
      <c r="G73" s="72" t="s">
        <v>111</v>
      </c>
      <c r="H73" s="11"/>
      <c r="L73" s="12"/>
      <c r="N73" s="13"/>
      <c r="P73" s="14"/>
      <c r="Q73" s="14"/>
      <c r="R73" s="14"/>
    </row>
    <row r="74" spans="1:18" x14ac:dyDescent="0.2">
      <c r="A74" s="10">
        <v>40</v>
      </c>
      <c r="B74" s="69" t="s">
        <v>241</v>
      </c>
      <c r="C74" s="70">
        <v>44496</v>
      </c>
      <c r="D74" s="71">
        <v>514</v>
      </c>
      <c r="E74" s="71">
        <v>40078</v>
      </c>
      <c r="F74" s="71">
        <v>1280</v>
      </c>
      <c r="G74" s="72" t="s">
        <v>111</v>
      </c>
      <c r="H74" s="11"/>
      <c r="L74" s="12"/>
      <c r="N74" s="13"/>
      <c r="P74" s="14"/>
      <c r="Q74" s="14"/>
      <c r="R74" s="14"/>
    </row>
    <row r="75" spans="1:18" x14ac:dyDescent="0.2">
      <c r="A75" s="10">
        <v>41</v>
      </c>
      <c r="B75" s="69" t="s">
        <v>242</v>
      </c>
      <c r="C75" s="70">
        <v>44506</v>
      </c>
      <c r="D75" s="71">
        <v>139</v>
      </c>
      <c r="E75" s="71">
        <v>51547</v>
      </c>
      <c r="F75" s="71">
        <v>934</v>
      </c>
      <c r="G75" s="72" t="s">
        <v>111</v>
      </c>
      <c r="H75" s="11"/>
      <c r="L75" s="12"/>
      <c r="N75" s="13"/>
      <c r="P75" s="14"/>
      <c r="Q75" s="14"/>
      <c r="R75" s="14"/>
    </row>
    <row r="76" spans="1:18" x14ac:dyDescent="0.2">
      <c r="A76" s="10">
        <v>42</v>
      </c>
      <c r="B76" s="69" t="s">
        <v>243</v>
      </c>
      <c r="C76" s="70">
        <v>44520</v>
      </c>
      <c r="D76" s="71">
        <v>454</v>
      </c>
      <c r="E76" s="71">
        <v>19154</v>
      </c>
      <c r="F76" s="71">
        <v>901</v>
      </c>
      <c r="G76" s="72" t="s">
        <v>111</v>
      </c>
      <c r="H76" s="11"/>
      <c r="L76" s="12"/>
      <c r="N76" s="13"/>
      <c r="P76" s="14"/>
      <c r="Q76" s="14"/>
      <c r="R76" s="14"/>
    </row>
    <row r="77" spans="1:18" x14ac:dyDescent="0.2">
      <c r="A77" s="10">
        <v>43</v>
      </c>
      <c r="B77" s="69" t="s">
        <v>251</v>
      </c>
      <c r="C77" s="70">
        <v>44533</v>
      </c>
      <c r="D77" s="71">
        <v>1066</v>
      </c>
      <c r="E77" s="71">
        <v>28845</v>
      </c>
      <c r="F77" s="71">
        <v>1626</v>
      </c>
      <c r="G77" s="72" t="s">
        <v>111</v>
      </c>
      <c r="H77" s="11"/>
      <c r="L77" s="12"/>
      <c r="N77" s="13"/>
      <c r="P77" s="14"/>
      <c r="Q77" s="14"/>
      <c r="R77" s="14"/>
    </row>
    <row r="78" spans="1:18" x14ac:dyDescent="0.2">
      <c r="A78" s="10">
        <v>44</v>
      </c>
      <c r="B78" s="69" t="s">
        <v>252</v>
      </c>
      <c r="C78" s="70">
        <v>44546</v>
      </c>
      <c r="D78" s="71">
        <v>794</v>
      </c>
      <c r="E78" s="71">
        <v>59186</v>
      </c>
      <c r="F78" s="71">
        <v>1534</v>
      </c>
      <c r="G78" s="72" t="s">
        <v>111</v>
      </c>
      <c r="H78" s="11"/>
      <c r="L78" s="12"/>
      <c r="N78" s="13"/>
      <c r="P78" s="14"/>
      <c r="Q78" s="14"/>
      <c r="R78" s="14"/>
    </row>
    <row r="79" spans="1:18" x14ac:dyDescent="0.2">
      <c r="A79" s="16"/>
      <c r="B79" s="103"/>
      <c r="C79" s="104" t="s">
        <v>8</v>
      </c>
      <c r="D79" s="103">
        <f>SUM(D13:D78)</f>
        <v>183314</v>
      </c>
      <c r="E79" s="103">
        <f>SUM(E13:E78)</f>
        <v>11907340</v>
      </c>
      <c r="F79" s="103">
        <f>SUM(F13:F78)</f>
        <v>227284</v>
      </c>
      <c r="G79" s="104"/>
      <c r="H79" s="17"/>
      <c r="P79" s="15"/>
      <c r="Q79" s="15"/>
      <c r="R79" s="15"/>
    </row>
    <row r="81" spans="4:8" x14ac:dyDescent="0.2">
      <c r="D81" s="22"/>
      <c r="E81" s="22"/>
      <c r="F81" s="22"/>
    </row>
    <row r="82" spans="4:8" x14ac:dyDescent="0.2">
      <c r="D82" s="22"/>
      <c r="E82" s="22"/>
      <c r="F82" s="22"/>
    </row>
    <row r="83" spans="4:8" x14ac:dyDescent="0.2">
      <c r="E83" s="22"/>
    </row>
    <row r="86" spans="4:8" x14ac:dyDescent="0.2">
      <c r="F86" s="86"/>
      <c r="G86" s="86"/>
      <c r="H86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63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2" style="2" bestFit="1" customWidth="1"/>
    <col min="3" max="3" width="12.7109375" style="2" customWidth="1"/>
    <col min="4" max="4" width="12" style="2" bestFit="1" customWidth="1"/>
    <col min="5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93</v>
      </c>
      <c r="B10" s="4"/>
      <c r="C10" s="4"/>
      <c r="D10" s="4"/>
      <c r="E10" s="5" t="str">
        <f>Principal!C11</f>
        <v>Datos al 31/12/2021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81" t="s">
        <v>53</v>
      </c>
      <c r="B13" s="148">
        <v>22476</v>
      </c>
      <c r="C13" s="148">
        <v>1697056</v>
      </c>
      <c r="D13" s="148">
        <v>25581</v>
      </c>
      <c r="E13" s="21">
        <f>+D13/$D$63</f>
        <v>0.11259292514491701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81" t="s">
        <v>54</v>
      </c>
      <c r="B14" s="148">
        <v>22397</v>
      </c>
      <c r="C14" s="148">
        <v>1987637</v>
      </c>
      <c r="D14" s="148">
        <v>24952</v>
      </c>
      <c r="E14" s="21">
        <f>+D14/$D$63</f>
        <v>0.10982442704413312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81" t="s">
        <v>120</v>
      </c>
      <c r="B15" s="148">
        <v>18878</v>
      </c>
      <c r="C15" s="148">
        <v>103794</v>
      </c>
      <c r="D15" s="148">
        <v>24300</v>
      </c>
      <c r="E15" s="21">
        <f>+D15/$D$63</f>
        <v>0.10695469610341594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81" t="s">
        <v>22</v>
      </c>
      <c r="B16" s="148">
        <v>14524</v>
      </c>
      <c r="C16" s="148">
        <v>871440</v>
      </c>
      <c r="D16" s="148">
        <v>21873</v>
      </c>
      <c r="E16" s="21">
        <f>+D16/$D$63</f>
        <v>9.6272430776543905E-2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81" t="s">
        <v>55</v>
      </c>
      <c r="B17" s="148">
        <v>16185</v>
      </c>
      <c r="C17" s="148">
        <v>1328180</v>
      </c>
      <c r="D17" s="148">
        <v>19534</v>
      </c>
      <c r="E17" s="21">
        <f>+D17/$D$63</f>
        <v>8.597749109811223E-2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81" t="s">
        <v>58</v>
      </c>
      <c r="B18" s="148">
        <v>7703</v>
      </c>
      <c r="C18" s="148">
        <v>698528</v>
      </c>
      <c r="D18" s="148">
        <v>9569</v>
      </c>
      <c r="E18" s="21">
        <f>+D18/$D$63</f>
        <v>4.2117262840065318E-2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81" t="s">
        <v>56</v>
      </c>
      <c r="B19" s="148">
        <v>7415</v>
      </c>
      <c r="C19" s="148">
        <v>739088</v>
      </c>
      <c r="D19" s="148">
        <v>9413</v>
      </c>
      <c r="E19" s="21">
        <f>+D19/$D$63</f>
        <v>4.1430640099648329E-2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81" t="s">
        <v>57</v>
      </c>
      <c r="B20" s="148">
        <v>7451</v>
      </c>
      <c r="C20" s="148">
        <v>564927</v>
      </c>
      <c r="D20" s="148">
        <v>8779</v>
      </c>
      <c r="E20" s="21">
        <f>+D20/$D$63</f>
        <v>3.8640134859748501E-2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81" t="s">
        <v>63</v>
      </c>
      <c r="B21" s="148">
        <v>7312</v>
      </c>
      <c r="C21" s="148">
        <v>547963</v>
      </c>
      <c r="D21" s="148">
        <v>7766</v>
      </c>
      <c r="E21" s="21">
        <f>+D21/$D$63</f>
        <v>3.4181488474861244E-2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81" t="s">
        <v>62</v>
      </c>
      <c r="B22" s="148">
        <v>6092</v>
      </c>
      <c r="C22" s="148">
        <v>421233</v>
      </c>
      <c r="D22" s="148">
        <v>7342</v>
      </c>
      <c r="E22" s="21">
        <f>+D22/$D$63</f>
        <v>3.2315283077830451E-2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81" t="s">
        <v>61</v>
      </c>
      <c r="B23" s="148">
        <v>6359</v>
      </c>
      <c r="C23" s="148">
        <v>513538</v>
      </c>
      <c r="D23" s="148">
        <v>7168</v>
      </c>
      <c r="E23" s="21">
        <f>+D23/$D$63</f>
        <v>3.154943463659611E-2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1" t="s">
        <v>68</v>
      </c>
      <c r="B24" s="148">
        <v>8760</v>
      </c>
      <c r="C24" s="148">
        <v>8760</v>
      </c>
      <c r="D24" s="148">
        <v>6564</v>
      </c>
      <c r="E24" s="21">
        <f>+D24/$D$63</f>
        <v>2.8890972231391865E-2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1" t="s">
        <v>59</v>
      </c>
      <c r="B25" s="148">
        <v>5419</v>
      </c>
      <c r="C25" s="148">
        <v>407110</v>
      </c>
      <c r="D25" s="148">
        <v>6417</v>
      </c>
      <c r="E25" s="21">
        <f>+D25/$D$63</f>
        <v>2.8243962341383544E-2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81" t="s">
        <v>114</v>
      </c>
      <c r="B26" s="148">
        <v>7106</v>
      </c>
      <c r="C26" s="148">
        <v>7106</v>
      </c>
      <c r="D26" s="148">
        <v>5329</v>
      </c>
      <c r="E26" s="21">
        <f>+D26/$D$63</f>
        <v>2.3455208869757348E-2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1" t="s">
        <v>60</v>
      </c>
      <c r="B27" s="148">
        <v>3220</v>
      </c>
      <c r="C27" s="148">
        <v>260811</v>
      </c>
      <c r="D27" s="148">
        <v>4220</v>
      </c>
      <c r="E27" s="21">
        <f>+D27/$D$63</f>
        <v>1.8574025413844251E-2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1" t="s">
        <v>67</v>
      </c>
      <c r="B28" s="148">
        <v>2954</v>
      </c>
      <c r="C28" s="148">
        <v>213437</v>
      </c>
      <c r="D28" s="148">
        <v>3499</v>
      </c>
      <c r="E28" s="21">
        <f>+D28/$D$63</f>
        <v>1.5400595953327259E-2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81" t="s">
        <v>65</v>
      </c>
      <c r="B29" s="148">
        <v>2538</v>
      </c>
      <c r="C29" s="148">
        <v>180885</v>
      </c>
      <c r="D29" s="148">
        <v>3295</v>
      </c>
      <c r="E29" s="21">
        <f>+D29/$D$63</f>
        <v>1.4502704677397348E-2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81" t="s">
        <v>69</v>
      </c>
      <c r="B30" s="148">
        <v>2660</v>
      </c>
      <c r="C30" s="148">
        <v>204037</v>
      </c>
      <c r="D30" s="148">
        <v>3270</v>
      </c>
      <c r="E30" s="21">
        <f>+D30/$D$63</f>
        <v>1.4392668981817701E-2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81" t="s">
        <v>64</v>
      </c>
      <c r="B31" s="148">
        <v>2521</v>
      </c>
      <c r="C31" s="148">
        <v>227214</v>
      </c>
      <c r="D31" s="148">
        <v>3141</v>
      </c>
      <c r="E31" s="21">
        <f>+D31/$D$63</f>
        <v>1.3824884792626729E-2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81" t="s">
        <v>23</v>
      </c>
      <c r="B32" s="148">
        <v>1956</v>
      </c>
      <c r="C32" s="148">
        <v>2291</v>
      </c>
      <c r="D32" s="148">
        <v>3118</v>
      </c>
      <c r="E32" s="21">
        <f>+D32/$D$63</f>
        <v>1.3723651952693454E-2</v>
      </c>
      <c r="H32" s="18"/>
      <c r="I32" s="19"/>
      <c r="J32" s="19"/>
      <c r="K32" s="19"/>
      <c r="M32" s="18"/>
      <c r="N32" s="19"/>
      <c r="O32" s="19"/>
      <c r="P32" s="19"/>
    </row>
    <row r="33" spans="1:16" x14ac:dyDescent="0.2">
      <c r="A33" s="81" t="s">
        <v>94</v>
      </c>
      <c r="B33" s="148">
        <v>2443</v>
      </c>
      <c r="C33" s="148">
        <v>189677</v>
      </c>
      <c r="D33" s="148">
        <v>2839</v>
      </c>
      <c r="E33" s="21">
        <f>+D33/$D$63</f>
        <v>1.2495653590024604E-2</v>
      </c>
      <c r="H33" s="18"/>
      <c r="I33" s="19"/>
      <c r="J33" s="19"/>
      <c r="K33" s="19"/>
      <c r="M33" s="18"/>
      <c r="N33" s="19"/>
      <c r="O33" s="19"/>
      <c r="P33" s="19"/>
    </row>
    <row r="34" spans="1:16" x14ac:dyDescent="0.2">
      <c r="A34" s="81" t="s">
        <v>83</v>
      </c>
      <c r="B34" s="148">
        <v>0</v>
      </c>
      <c r="C34" s="148">
        <v>103</v>
      </c>
      <c r="D34" s="148">
        <v>2505</v>
      </c>
      <c r="E34" s="21">
        <f>+D34/$D$63</f>
        <v>1.1025576697080533E-2</v>
      </c>
      <c r="H34" s="18"/>
      <c r="I34" s="19"/>
      <c r="J34" s="19"/>
      <c r="K34" s="19"/>
      <c r="M34" s="18"/>
      <c r="N34" s="19"/>
      <c r="O34" s="19"/>
      <c r="P34" s="19"/>
    </row>
    <row r="35" spans="1:16" x14ac:dyDescent="0.2">
      <c r="A35" s="81" t="s">
        <v>24</v>
      </c>
      <c r="B35" s="148">
        <v>324</v>
      </c>
      <c r="C35" s="148">
        <v>1298</v>
      </c>
      <c r="D35" s="148">
        <v>1625</v>
      </c>
      <c r="E35" s="21">
        <f>+D35/$D$63</f>
        <v>7.1523202126769925E-3</v>
      </c>
      <c r="H35" s="18"/>
      <c r="I35" s="19"/>
      <c r="J35" s="19"/>
      <c r="K35" s="19"/>
      <c r="M35" s="18"/>
      <c r="N35" s="19"/>
      <c r="O35" s="19"/>
      <c r="P35" s="19"/>
    </row>
    <row r="36" spans="1:16" x14ac:dyDescent="0.2">
      <c r="A36" s="81" t="s">
        <v>197</v>
      </c>
      <c r="B36" s="148">
        <v>0</v>
      </c>
      <c r="C36" s="148">
        <v>79714</v>
      </c>
      <c r="D36" s="148">
        <v>1624</v>
      </c>
      <c r="E36" s="21">
        <f>+D36/$D$63</f>
        <v>7.1479187848538066E-3</v>
      </c>
      <c r="H36" s="18"/>
      <c r="I36" s="19"/>
      <c r="J36" s="19"/>
      <c r="K36" s="19"/>
      <c r="M36" s="18"/>
      <c r="N36" s="19"/>
      <c r="O36" s="19"/>
      <c r="P36" s="19"/>
    </row>
    <row r="37" spans="1:16" x14ac:dyDescent="0.2">
      <c r="A37" s="81" t="s">
        <v>196</v>
      </c>
      <c r="B37" s="148">
        <v>0</v>
      </c>
      <c r="C37" s="148">
        <v>111273</v>
      </c>
      <c r="D37" s="148">
        <v>1545</v>
      </c>
      <c r="E37" s="21">
        <f>+D37/$D$63</f>
        <v>6.800205986822125E-3</v>
      </c>
      <c r="H37" s="18"/>
      <c r="I37" s="19"/>
      <c r="J37" s="19"/>
      <c r="K37" s="19"/>
      <c r="M37" s="18"/>
      <c r="N37" s="19"/>
      <c r="O37" s="19"/>
      <c r="P37" s="19"/>
    </row>
    <row r="38" spans="1:16" x14ac:dyDescent="0.2">
      <c r="A38" s="81" t="s">
        <v>117</v>
      </c>
      <c r="B38" s="148">
        <v>0</v>
      </c>
      <c r="C38" s="148">
        <v>54</v>
      </c>
      <c r="D38" s="148">
        <v>1298</v>
      </c>
      <c r="E38" s="21">
        <f>+D38/$D$63</f>
        <v>5.7130533144952225E-3</v>
      </c>
      <c r="H38" s="18"/>
      <c r="I38" s="19"/>
      <c r="J38" s="19"/>
      <c r="K38" s="19"/>
      <c r="M38" s="18"/>
      <c r="N38" s="19"/>
      <c r="O38" s="19"/>
      <c r="P38" s="19"/>
    </row>
    <row r="39" spans="1:16" x14ac:dyDescent="0.2">
      <c r="A39" s="81" t="s">
        <v>73</v>
      </c>
      <c r="B39" s="148">
        <v>941</v>
      </c>
      <c r="C39" s="148">
        <v>59414</v>
      </c>
      <c r="D39" s="148">
        <v>1207</v>
      </c>
      <c r="E39" s="21">
        <f>+D39/$D$63</f>
        <v>5.3125233825853111E-3</v>
      </c>
      <c r="H39" s="18"/>
      <c r="I39" s="19"/>
      <c r="J39" s="19"/>
      <c r="K39" s="19"/>
      <c r="M39" s="18"/>
      <c r="N39" s="19"/>
      <c r="O39" s="19"/>
      <c r="P39" s="19"/>
    </row>
    <row r="40" spans="1:16" x14ac:dyDescent="0.2">
      <c r="A40" s="81" t="s">
        <v>72</v>
      </c>
      <c r="B40" s="148">
        <v>1026</v>
      </c>
      <c r="C40" s="148">
        <v>66247</v>
      </c>
      <c r="D40" s="148">
        <v>1190</v>
      </c>
      <c r="E40" s="21">
        <f>+D40/$D$63</f>
        <v>5.2376991095911514E-3</v>
      </c>
      <c r="H40" s="18"/>
      <c r="I40" s="19"/>
      <c r="J40" s="19"/>
      <c r="K40" s="19"/>
      <c r="M40" s="18"/>
      <c r="N40" s="19"/>
      <c r="O40" s="19"/>
      <c r="P40" s="19"/>
    </row>
    <row r="41" spans="1:16" x14ac:dyDescent="0.2">
      <c r="A41" s="81" t="s">
        <v>74</v>
      </c>
      <c r="B41" s="148">
        <v>735</v>
      </c>
      <c r="C41" s="148">
        <v>65863</v>
      </c>
      <c r="D41" s="148">
        <v>840</v>
      </c>
      <c r="E41" s="21">
        <f>+D41/$D$63</f>
        <v>3.6971993714761068E-3</v>
      </c>
      <c r="H41" s="18"/>
      <c r="I41" s="19"/>
      <c r="J41" s="19"/>
      <c r="K41" s="19"/>
      <c r="M41" s="18"/>
      <c r="N41" s="19"/>
      <c r="O41" s="19"/>
      <c r="P41" s="19"/>
    </row>
    <row r="42" spans="1:16" x14ac:dyDescent="0.2">
      <c r="A42" s="81" t="s">
        <v>66</v>
      </c>
      <c r="B42" s="148">
        <v>704</v>
      </c>
      <c r="C42" s="148">
        <v>45554</v>
      </c>
      <c r="D42" s="148">
        <v>830</v>
      </c>
      <c r="E42" s="21">
        <f>+D42/$D$63</f>
        <v>3.6531850932442485E-3</v>
      </c>
      <c r="H42" s="18"/>
      <c r="I42" s="19"/>
      <c r="J42" s="19"/>
      <c r="K42" s="19"/>
      <c r="M42" s="18"/>
      <c r="N42" s="19"/>
      <c r="O42" s="19"/>
      <c r="P42" s="19"/>
    </row>
    <row r="43" spans="1:16" x14ac:dyDescent="0.2">
      <c r="A43" s="81" t="s">
        <v>84</v>
      </c>
      <c r="B43" s="148">
        <v>448</v>
      </c>
      <c r="C43" s="148">
        <v>448</v>
      </c>
      <c r="D43" s="148">
        <v>723</v>
      </c>
      <c r="E43" s="21">
        <f>+D43/$D$63</f>
        <v>3.1822323161633634E-3</v>
      </c>
      <c r="H43" s="18"/>
      <c r="I43" s="19"/>
      <c r="J43" s="19"/>
      <c r="K43" s="19"/>
      <c r="M43" s="18"/>
      <c r="N43" s="19"/>
      <c r="O43" s="19"/>
      <c r="P43" s="19"/>
    </row>
    <row r="44" spans="1:16" x14ac:dyDescent="0.2">
      <c r="A44" s="81" t="s">
        <v>218</v>
      </c>
      <c r="B44" s="148">
        <v>0</v>
      </c>
      <c r="C44" s="148">
        <v>28800</v>
      </c>
      <c r="D44" s="148">
        <v>720</v>
      </c>
      <c r="E44" s="21">
        <f>+D44/$D$63</f>
        <v>3.1690280326938059E-3</v>
      </c>
      <c r="H44" s="18"/>
      <c r="I44" s="19"/>
      <c r="J44" s="19"/>
      <c r="K44" s="19"/>
      <c r="M44" s="18"/>
      <c r="N44" s="19"/>
      <c r="O44" s="19"/>
      <c r="P44" s="19"/>
    </row>
    <row r="45" spans="1:16" x14ac:dyDescent="0.2">
      <c r="A45" s="81" t="s">
        <v>244</v>
      </c>
      <c r="B45" s="148">
        <v>0</v>
      </c>
      <c r="C45" s="148">
        <v>52581</v>
      </c>
      <c r="D45" s="148">
        <v>701</v>
      </c>
      <c r="E45" s="21">
        <f>+D45/$D$63</f>
        <v>3.0854009040532748E-3</v>
      </c>
      <c r="H45" s="18"/>
      <c r="I45" s="19"/>
      <c r="J45" s="19"/>
      <c r="K45" s="19"/>
      <c r="M45" s="18"/>
      <c r="N45" s="19"/>
      <c r="O45" s="19"/>
      <c r="P45" s="19"/>
    </row>
    <row r="46" spans="1:16" x14ac:dyDescent="0.2">
      <c r="A46" s="81" t="s">
        <v>157</v>
      </c>
      <c r="B46" s="148">
        <v>651</v>
      </c>
      <c r="C46" s="148">
        <v>33922</v>
      </c>
      <c r="D46" s="148">
        <v>669</v>
      </c>
      <c r="E46" s="21">
        <f>+D46/$D$63</f>
        <v>2.9445552137113279E-3</v>
      </c>
      <c r="H46" s="18"/>
      <c r="I46" s="19"/>
      <c r="J46" s="19"/>
      <c r="K46" s="19"/>
      <c r="M46" s="18"/>
      <c r="N46" s="19"/>
      <c r="O46" s="19"/>
      <c r="P46" s="19"/>
    </row>
    <row r="47" spans="1:16" x14ac:dyDescent="0.2">
      <c r="A47" s="81" t="s">
        <v>70</v>
      </c>
      <c r="B47" s="148">
        <v>494</v>
      </c>
      <c r="C47" s="148">
        <v>47267</v>
      </c>
      <c r="D47" s="148">
        <v>635</v>
      </c>
      <c r="E47" s="21">
        <f>+D47/$D$63</f>
        <v>2.7949066677230095E-3</v>
      </c>
      <c r="H47" s="18"/>
      <c r="I47" s="19"/>
      <c r="J47" s="19"/>
      <c r="K47" s="19"/>
      <c r="M47" s="18"/>
      <c r="N47" s="19"/>
      <c r="O47" s="19"/>
      <c r="P47" s="19"/>
    </row>
    <row r="48" spans="1:16" x14ac:dyDescent="0.2">
      <c r="A48" s="81" t="s">
        <v>41</v>
      </c>
      <c r="B48" s="148">
        <v>0</v>
      </c>
      <c r="C48" s="148">
        <v>36193</v>
      </c>
      <c r="D48" s="148">
        <v>487</v>
      </c>
      <c r="E48" s="21">
        <f>+D48/$D$63</f>
        <v>2.1434953498915047E-3</v>
      </c>
      <c r="H48" s="18"/>
      <c r="I48" s="19"/>
      <c r="J48" s="19"/>
      <c r="K48" s="19"/>
      <c r="M48" s="18"/>
      <c r="N48" s="19"/>
      <c r="O48" s="19"/>
      <c r="P48" s="19"/>
    </row>
    <row r="49" spans="1:19" x14ac:dyDescent="0.2">
      <c r="A49" s="81" t="s">
        <v>50</v>
      </c>
      <c r="B49" s="148">
        <v>284</v>
      </c>
      <c r="C49" s="148">
        <v>284</v>
      </c>
      <c r="D49" s="148">
        <v>439</v>
      </c>
      <c r="E49" s="21">
        <f>+D49/$D$63</f>
        <v>1.9322268143785843E-3</v>
      </c>
      <c r="H49" s="18"/>
      <c r="I49" s="19"/>
      <c r="J49" s="19"/>
      <c r="K49" s="19"/>
      <c r="M49" s="18"/>
      <c r="N49" s="19"/>
      <c r="O49" s="19"/>
      <c r="P49" s="19"/>
    </row>
    <row r="50" spans="1:19" x14ac:dyDescent="0.2">
      <c r="A50" s="81" t="s">
        <v>118</v>
      </c>
      <c r="B50" s="148">
        <v>145</v>
      </c>
      <c r="C50" s="148">
        <v>153</v>
      </c>
      <c r="D50" s="148">
        <v>423</v>
      </c>
      <c r="E50" s="21">
        <f>+D50/$D$63</f>
        <v>1.8618039692076109E-3</v>
      </c>
      <c r="H50" s="18"/>
      <c r="I50" s="19"/>
      <c r="J50" s="19"/>
      <c r="K50" s="19"/>
      <c r="M50" s="18"/>
      <c r="N50" s="19"/>
      <c r="O50" s="19"/>
      <c r="P50" s="19"/>
    </row>
    <row r="51" spans="1:19" x14ac:dyDescent="0.2">
      <c r="A51" s="81" t="s">
        <v>71</v>
      </c>
      <c r="B51" s="148">
        <v>240</v>
      </c>
      <c r="C51" s="148">
        <v>17890</v>
      </c>
      <c r="D51" s="148">
        <v>296</v>
      </c>
      <c r="E51" s="21">
        <f>+D51/$D$63</f>
        <v>1.3028226356630091E-3</v>
      </c>
      <c r="H51" s="18"/>
      <c r="I51" s="19"/>
      <c r="J51" s="19"/>
      <c r="K51" s="19"/>
      <c r="M51" s="18"/>
      <c r="N51" s="19"/>
      <c r="O51" s="19"/>
      <c r="P51" s="19"/>
    </row>
    <row r="52" spans="1:19" x14ac:dyDescent="0.2">
      <c r="A52" s="81" t="s">
        <v>85</v>
      </c>
      <c r="B52" s="148">
        <v>261</v>
      </c>
      <c r="C52" s="148">
        <v>37090</v>
      </c>
      <c r="D52" s="148">
        <v>271</v>
      </c>
      <c r="E52" s="21">
        <f>+D52/$D$63</f>
        <v>1.1927869400833631E-3</v>
      </c>
      <c r="H52" s="18"/>
      <c r="I52" s="19"/>
      <c r="J52" s="19"/>
      <c r="K52" s="19"/>
      <c r="M52" s="18"/>
      <c r="N52" s="19"/>
      <c r="O52" s="19"/>
      <c r="P52" s="19"/>
    </row>
    <row r="53" spans="1:19" x14ac:dyDescent="0.2">
      <c r="A53" s="81" t="s">
        <v>115</v>
      </c>
      <c r="B53" s="148">
        <v>204</v>
      </c>
      <c r="C53" s="148">
        <v>17133</v>
      </c>
      <c r="D53" s="148">
        <v>256</v>
      </c>
      <c r="E53" s="21">
        <f>+D53/$D$63</f>
        <v>1.1267655227355754E-3</v>
      </c>
      <c r="H53" s="18"/>
      <c r="I53" s="19"/>
      <c r="J53" s="19"/>
      <c r="K53" s="19"/>
      <c r="M53" s="18"/>
      <c r="N53" s="19"/>
      <c r="O53" s="19"/>
      <c r="P53" s="19"/>
    </row>
    <row r="54" spans="1:19" x14ac:dyDescent="0.2">
      <c r="A54" s="81" t="s">
        <v>216</v>
      </c>
      <c r="B54" s="148">
        <v>0</v>
      </c>
      <c r="C54" s="148">
        <v>13</v>
      </c>
      <c r="D54" s="148">
        <v>255</v>
      </c>
      <c r="E54" s="21">
        <f>+D54/$D$63</f>
        <v>1.1223640949123896E-3</v>
      </c>
      <c r="H54" s="18"/>
      <c r="I54" s="19"/>
      <c r="J54" s="19"/>
      <c r="K54" s="19"/>
      <c r="M54" s="18"/>
      <c r="N54" s="19"/>
      <c r="O54" s="19"/>
      <c r="P54" s="19"/>
    </row>
    <row r="55" spans="1:19" x14ac:dyDescent="0.2">
      <c r="A55" s="81" t="s">
        <v>119</v>
      </c>
      <c r="B55" s="148">
        <v>140</v>
      </c>
      <c r="C55" s="148">
        <v>12478</v>
      </c>
      <c r="D55" s="148">
        <v>184</v>
      </c>
      <c r="E55" s="21">
        <f>+D55/$D$63</f>
        <v>8.098627194661948E-4</v>
      </c>
      <c r="H55" s="18"/>
      <c r="I55" s="19"/>
      <c r="J55" s="19"/>
      <c r="K55" s="19"/>
      <c r="M55" s="18"/>
      <c r="N55" s="19"/>
      <c r="O55" s="19"/>
      <c r="P55" s="19"/>
    </row>
    <row r="56" spans="1:19" x14ac:dyDescent="0.2">
      <c r="A56" s="81" t="s">
        <v>219</v>
      </c>
      <c r="B56" s="148">
        <v>158</v>
      </c>
      <c r="C56" s="148">
        <v>3813</v>
      </c>
      <c r="D56" s="148">
        <v>174</v>
      </c>
      <c r="E56" s="21">
        <f>+D56/$D$63</f>
        <v>7.6584844123433647E-4</v>
      </c>
      <c r="H56" s="18"/>
      <c r="I56" s="19"/>
      <c r="J56" s="19"/>
      <c r="K56" s="19"/>
      <c r="M56" s="18"/>
      <c r="N56" s="19"/>
      <c r="O56" s="19"/>
      <c r="P56" s="19"/>
    </row>
    <row r="57" spans="1:19" x14ac:dyDescent="0.2">
      <c r="A57" s="81" t="s">
        <v>226</v>
      </c>
      <c r="B57" s="148">
        <v>50</v>
      </c>
      <c r="C57" s="148">
        <v>50</v>
      </c>
      <c r="D57" s="148">
        <v>107</v>
      </c>
      <c r="E57" s="21">
        <f>+D57/$D$63</f>
        <v>4.7095277708088506E-4</v>
      </c>
      <c r="H57" s="18"/>
      <c r="I57" s="19"/>
      <c r="J57" s="19"/>
      <c r="K57" s="19"/>
      <c r="M57" s="18"/>
      <c r="N57" s="19"/>
      <c r="O57" s="19"/>
      <c r="P57" s="19"/>
    </row>
    <row r="58" spans="1:19" x14ac:dyDescent="0.2">
      <c r="A58" s="81" t="s">
        <v>220</v>
      </c>
      <c r="B58" s="148">
        <v>0</v>
      </c>
      <c r="C58" s="148">
        <v>6000</v>
      </c>
      <c r="D58" s="148">
        <v>60</v>
      </c>
      <c r="E58" s="21">
        <f>+D58/$D$63</f>
        <v>2.6408566939115048E-4</v>
      </c>
      <c r="H58" s="18"/>
      <c r="I58" s="19"/>
      <c r="J58" s="19"/>
      <c r="K58" s="19"/>
      <c r="M58" s="18"/>
      <c r="N58" s="19"/>
      <c r="O58" s="19"/>
      <c r="P58" s="19"/>
    </row>
    <row r="59" spans="1:19" x14ac:dyDescent="0.2">
      <c r="A59" s="81" t="s">
        <v>116</v>
      </c>
      <c r="B59" s="148">
        <v>63</v>
      </c>
      <c r="C59" s="148">
        <v>2194</v>
      </c>
      <c r="D59" s="148">
        <v>58</v>
      </c>
      <c r="E59" s="21">
        <f>+D59/$D$63</f>
        <v>2.5528281374477882E-4</v>
      </c>
      <c r="H59" s="18"/>
      <c r="I59" s="19"/>
      <c r="J59" s="19"/>
      <c r="K59" s="19"/>
      <c r="M59" s="18"/>
      <c r="N59" s="19"/>
      <c r="O59" s="19"/>
      <c r="P59" s="19"/>
    </row>
    <row r="60" spans="1:19" x14ac:dyDescent="0.2">
      <c r="A60" s="81" t="s">
        <v>217</v>
      </c>
      <c r="B60" s="148">
        <v>60</v>
      </c>
      <c r="C60" s="148">
        <v>4200</v>
      </c>
      <c r="D60" s="148">
        <v>55</v>
      </c>
      <c r="E60" s="21">
        <f>+D60/$D$63</f>
        <v>2.4207853027522128E-4</v>
      </c>
      <c r="H60" s="18"/>
      <c r="I60" s="19"/>
      <c r="J60" s="19"/>
      <c r="K60" s="19"/>
      <c r="M60" s="18"/>
      <c r="N60" s="19"/>
      <c r="O60" s="19"/>
      <c r="P60" s="19"/>
    </row>
    <row r="61" spans="1:19" x14ac:dyDescent="0.2">
      <c r="A61" s="81" t="s">
        <v>253</v>
      </c>
      <c r="B61" s="148">
        <v>17</v>
      </c>
      <c r="C61" s="148">
        <v>17</v>
      </c>
      <c r="D61" s="148">
        <v>27</v>
      </c>
      <c r="E61" s="21">
        <f>+D61/$D$63</f>
        <v>1.1883855122601771E-4</v>
      </c>
      <c r="H61" s="18"/>
      <c r="I61" s="19"/>
      <c r="J61" s="19"/>
      <c r="K61" s="19"/>
      <c r="M61" s="18"/>
      <c r="N61" s="19"/>
      <c r="O61" s="19"/>
      <c r="P61" s="19"/>
    </row>
    <row r="62" spans="1:19" x14ac:dyDescent="0.2">
      <c r="A62" s="81" t="s">
        <v>232</v>
      </c>
      <c r="B62" s="148">
        <v>0</v>
      </c>
      <c r="C62" s="148">
        <v>2582</v>
      </c>
      <c r="D62" s="148">
        <v>26</v>
      </c>
      <c r="E62" s="21">
        <f>+D62/$D$63</f>
        <v>1.1443712340283187E-4</v>
      </c>
      <c r="H62" s="18"/>
      <c r="I62" s="19"/>
      <c r="J62" s="19"/>
      <c r="K62" s="19"/>
      <c r="M62" s="18"/>
      <c r="N62" s="19"/>
      <c r="O62" s="19"/>
      <c r="P62" s="19"/>
    </row>
    <row r="63" spans="1:19" x14ac:dyDescent="0.2">
      <c r="A63" s="105" t="s">
        <v>11</v>
      </c>
      <c r="B63" s="103">
        <f>SUM(B13:B62)</f>
        <v>183314</v>
      </c>
      <c r="C63" s="103">
        <f>SUM(C13:C62)</f>
        <v>11907340</v>
      </c>
      <c r="D63" s="103">
        <f>SUM(D13:D62)</f>
        <v>227199</v>
      </c>
      <c r="E63" s="106">
        <f>SUM(E13:E62)</f>
        <v>0.99999999999999978</v>
      </c>
      <c r="Q63" s="22"/>
      <c r="R63" s="22"/>
      <c r="S63" s="22"/>
    </row>
  </sheetData>
  <sheetProtection selectLockedCells="1" selectUnlockedCells="1"/>
  <sortState xmlns:xlrd2="http://schemas.microsoft.com/office/spreadsheetml/2017/richdata2" ref="A13:E62">
    <sortCondition descending="1" ref="D13:D62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82</v>
      </c>
    </row>
    <row r="10" spans="1:6" x14ac:dyDescent="0.2">
      <c r="A10" s="3" t="s">
        <v>95</v>
      </c>
      <c r="B10" s="4"/>
      <c r="C10" s="4"/>
      <c r="D10" s="4"/>
      <c r="E10" s="5" t="str">
        <f>Principal!C11</f>
        <v>Datos al 31/12/2021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81" t="s">
        <v>53</v>
      </c>
      <c r="B13" s="5">
        <v>22476</v>
      </c>
      <c r="C13" s="5">
        <v>1697056</v>
      </c>
      <c r="D13" s="5">
        <v>25581</v>
      </c>
      <c r="E13" s="21">
        <f>+D13/$D$40</f>
        <v>0.16706068284527573</v>
      </c>
    </row>
    <row r="14" spans="1:6" x14ac:dyDescent="0.2">
      <c r="A14" s="81" t="s">
        <v>54</v>
      </c>
      <c r="B14" s="5">
        <v>22397</v>
      </c>
      <c r="C14" s="5">
        <v>1987637</v>
      </c>
      <c r="D14" s="5">
        <v>24952</v>
      </c>
      <c r="E14" s="21">
        <f>+D14/$D$40</f>
        <v>0.16295290091690395</v>
      </c>
    </row>
    <row r="15" spans="1:6" x14ac:dyDescent="0.2">
      <c r="A15" s="81" t="s">
        <v>55</v>
      </c>
      <c r="B15" s="5">
        <v>16185</v>
      </c>
      <c r="C15" s="5">
        <v>1328180</v>
      </c>
      <c r="D15" s="5">
        <v>19534</v>
      </c>
      <c r="E15" s="21">
        <f>+D15/$D$40</f>
        <v>0.12756981270081763</v>
      </c>
    </row>
    <row r="16" spans="1:6" x14ac:dyDescent="0.2">
      <c r="A16" s="81" t="s">
        <v>58</v>
      </c>
      <c r="B16" s="5">
        <v>7703</v>
      </c>
      <c r="C16" s="5">
        <v>698528</v>
      </c>
      <c r="D16" s="5">
        <v>9569</v>
      </c>
      <c r="E16" s="21">
        <f>+D16/$D$40</f>
        <v>6.2491836681382411E-2</v>
      </c>
    </row>
    <row r="17" spans="1:5" x14ac:dyDescent="0.2">
      <c r="A17" s="81" t="s">
        <v>56</v>
      </c>
      <c r="B17" s="5">
        <v>7415</v>
      </c>
      <c r="C17" s="5">
        <v>739088</v>
      </c>
      <c r="D17" s="5">
        <v>9413</v>
      </c>
      <c r="E17" s="21">
        <f>+D17/$D$40</f>
        <v>6.1473054517907057E-2</v>
      </c>
    </row>
    <row r="18" spans="1:5" x14ac:dyDescent="0.2">
      <c r="A18" s="81" t="s">
        <v>57</v>
      </c>
      <c r="B18" s="5">
        <v>7451</v>
      </c>
      <c r="C18" s="5">
        <v>564927</v>
      </c>
      <c r="D18" s="5">
        <v>8779</v>
      </c>
      <c r="E18" s="21">
        <f>+D18/$D$40</f>
        <v>5.7332619315064913E-2</v>
      </c>
    </row>
    <row r="19" spans="1:5" x14ac:dyDescent="0.2">
      <c r="A19" s="81" t="s">
        <v>63</v>
      </c>
      <c r="B19" s="5">
        <v>7312</v>
      </c>
      <c r="C19" s="5">
        <v>547963</v>
      </c>
      <c r="D19" s="5">
        <v>7766</v>
      </c>
      <c r="E19" s="21">
        <f>+D19/$D$40</f>
        <v>5.0717065907369192E-2</v>
      </c>
    </row>
    <row r="20" spans="1:5" x14ac:dyDescent="0.2">
      <c r="A20" s="81" t="s">
        <v>62</v>
      </c>
      <c r="B20" s="5">
        <v>6092</v>
      </c>
      <c r="C20" s="5">
        <v>421233</v>
      </c>
      <c r="D20" s="5">
        <v>7342</v>
      </c>
      <c r="E20" s="21">
        <f>+D20/$D$40</f>
        <v>4.7948068232282336E-2</v>
      </c>
    </row>
    <row r="21" spans="1:5" x14ac:dyDescent="0.2">
      <c r="A21" s="81" t="s">
        <v>61</v>
      </c>
      <c r="B21" s="5">
        <v>6359</v>
      </c>
      <c r="C21" s="5">
        <v>513538</v>
      </c>
      <c r="D21" s="5">
        <v>7168</v>
      </c>
      <c r="E21" s="21">
        <f>+D21/$D$40</f>
        <v>4.6811734280713668E-2</v>
      </c>
    </row>
    <row r="22" spans="1:5" x14ac:dyDescent="0.2">
      <c r="A22" s="81" t="s">
        <v>59</v>
      </c>
      <c r="B22" s="5">
        <v>5419</v>
      </c>
      <c r="C22" s="5">
        <v>407110</v>
      </c>
      <c r="D22" s="5">
        <v>6417</v>
      </c>
      <c r="E22" s="21">
        <f>+D22/$D$40</f>
        <v>4.1907212455265012E-2</v>
      </c>
    </row>
    <row r="23" spans="1:5" x14ac:dyDescent="0.2">
      <c r="A23" s="81" t="s">
        <v>60</v>
      </c>
      <c r="B23" s="5">
        <v>3220</v>
      </c>
      <c r="C23" s="5">
        <v>260811</v>
      </c>
      <c r="D23" s="5">
        <v>4220</v>
      </c>
      <c r="E23" s="21">
        <f>+D23/$D$40</f>
        <v>2.7559363652987123E-2</v>
      </c>
    </row>
    <row r="24" spans="1:5" x14ac:dyDescent="0.2">
      <c r="A24" s="81" t="s">
        <v>67</v>
      </c>
      <c r="B24" s="5">
        <v>2954</v>
      </c>
      <c r="C24" s="5">
        <v>213437</v>
      </c>
      <c r="D24" s="5">
        <v>3499</v>
      </c>
      <c r="E24" s="21">
        <f>+D24/$D$40</f>
        <v>2.2850761474360649E-2</v>
      </c>
    </row>
    <row r="25" spans="1:5" x14ac:dyDescent="0.2">
      <c r="A25" s="81" t="s">
        <v>65</v>
      </c>
      <c r="B25" s="5">
        <v>2538</v>
      </c>
      <c r="C25" s="5">
        <v>180885</v>
      </c>
      <c r="D25" s="5">
        <v>3295</v>
      </c>
      <c r="E25" s="21">
        <f>+D25/$D$40</f>
        <v>2.1518507875969803E-2</v>
      </c>
    </row>
    <row r="26" spans="1:5" x14ac:dyDescent="0.2">
      <c r="A26" s="81" t="s">
        <v>69</v>
      </c>
      <c r="B26" s="5">
        <v>2660</v>
      </c>
      <c r="C26" s="5">
        <v>204037</v>
      </c>
      <c r="D26" s="5">
        <v>3270</v>
      </c>
      <c r="E26" s="21">
        <f>+D26/$D$40</f>
        <v>2.1355241503617981E-2</v>
      </c>
    </row>
    <row r="27" spans="1:5" x14ac:dyDescent="0.2">
      <c r="A27" s="81" t="s">
        <v>64</v>
      </c>
      <c r="B27" s="5">
        <v>2521</v>
      </c>
      <c r="C27" s="5">
        <v>227214</v>
      </c>
      <c r="D27" s="5">
        <v>3141</v>
      </c>
      <c r="E27" s="21">
        <f>+D27/$D$40</f>
        <v>2.0512787022282594E-2</v>
      </c>
    </row>
    <row r="28" spans="1:5" x14ac:dyDescent="0.2">
      <c r="A28" s="81" t="s">
        <v>94</v>
      </c>
      <c r="B28" s="5">
        <v>2443</v>
      </c>
      <c r="C28" s="5">
        <v>189677</v>
      </c>
      <c r="D28" s="5">
        <v>2839</v>
      </c>
      <c r="E28" s="21">
        <f>+D28/$D$40</f>
        <v>1.8540529244272616E-2</v>
      </c>
    </row>
    <row r="29" spans="1:5" x14ac:dyDescent="0.2">
      <c r="A29" s="81" t="s">
        <v>73</v>
      </c>
      <c r="B29" s="5">
        <v>941</v>
      </c>
      <c r="C29" s="5">
        <v>59414</v>
      </c>
      <c r="D29" s="5">
        <v>1207</v>
      </c>
      <c r="E29" s="21">
        <f>+D29/$D$40</f>
        <v>7.8825004571458426E-3</v>
      </c>
    </row>
    <row r="30" spans="1:5" x14ac:dyDescent="0.2">
      <c r="A30" s="81" t="s">
        <v>72</v>
      </c>
      <c r="B30" s="5">
        <v>1026</v>
      </c>
      <c r="C30" s="5">
        <v>66247</v>
      </c>
      <c r="D30" s="5">
        <v>1190</v>
      </c>
      <c r="E30" s="21">
        <f>+D30/$D$40</f>
        <v>7.7714793239466052E-3</v>
      </c>
    </row>
    <row r="31" spans="1:5" x14ac:dyDescent="0.2">
      <c r="A31" s="81" t="s">
        <v>74</v>
      </c>
      <c r="B31" s="5">
        <v>735</v>
      </c>
      <c r="C31" s="5">
        <v>65863</v>
      </c>
      <c r="D31" s="5">
        <v>840</v>
      </c>
      <c r="E31" s="21">
        <f>+D31/$D$40</f>
        <v>5.4857501110211334E-3</v>
      </c>
    </row>
    <row r="32" spans="1:5" x14ac:dyDescent="0.2">
      <c r="A32" s="81" t="s">
        <v>66</v>
      </c>
      <c r="B32" s="5">
        <v>704</v>
      </c>
      <c r="C32" s="5">
        <v>45554</v>
      </c>
      <c r="D32" s="5">
        <v>830</v>
      </c>
      <c r="E32" s="21">
        <f>+D32/$D$40</f>
        <v>5.4204435620804053E-3</v>
      </c>
    </row>
    <row r="33" spans="1:5" x14ac:dyDescent="0.2">
      <c r="A33" s="81" t="s">
        <v>157</v>
      </c>
      <c r="B33" s="5">
        <v>651</v>
      </c>
      <c r="C33" s="5">
        <v>33922</v>
      </c>
      <c r="D33" s="5">
        <v>669</v>
      </c>
      <c r="E33" s="21">
        <f>+D33/$D$40</f>
        <v>4.3690081241346884E-3</v>
      </c>
    </row>
    <row r="34" spans="1:5" x14ac:dyDescent="0.2">
      <c r="A34" s="81" t="s">
        <v>70</v>
      </c>
      <c r="B34" s="5">
        <v>494</v>
      </c>
      <c r="C34" s="5">
        <v>47267</v>
      </c>
      <c r="D34" s="5">
        <v>635</v>
      </c>
      <c r="E34" s="21">
        <f>+D34/$D$40</f>
        <v>4.1469658577362135E-3</v>
      </c>
    </row>
    <row r="35" spans="1:5" x14ac:dyDescent="0.2">
      <c r="A35" s="81" t="s">
        <v>71</v>
      </c>
      <c r="B35" s="5">
        <v>240</v>
      </c>
      <c r="C35" s="5">
        <v>17890</v>
      </c>
      <c r="D35" s="5">
        <v>296</v>
      </c>
      <c r="E35" s="21">
        <f>+D35/$D$40</f>
        <v>1.9330738486455421E-3</v>
      </c>
    </row>
    <row r="36" spans="1:5" x14ac:dyDescent="0.2">
      <c r="A36" s="81" t="s">
        <v>115</v>
      </c>
      <c r="B36" s="5">
        <v>204</v>
      </c>
      <c r="C36" s="5">
        <v>17133</v>
      </c>
      <c r="D36" s="5">
        <v>256</v>
      </c>
      <c r="E36" s="21">
        <f>+D36/$D$40</f>
        <v>1.6718476528826312E-3</v>
      </c>
    </row>
    <row r="37" spans="1:5" x14ac:dyDescent="0.2">
      <c r="A37" s="81" t="s">
        <v>119</v>
      </c>
      <c r="B37" s="5">
        <v>140</v>
      </c>
      <c r="C37" s="5">
        <v>12478</v>
      </c>
      <c r="D37" s="5">
        <v>184</v>
      </c>
      <c r="E37" s="21">
        <f>+D37/$D$40</f>
        <v>1.201640500509391E-3</v>
      </c>
    </row>
    <row r="38" spans="1:5" x14ac:dyDescent="0.2">
      <c r="A38" s="81" t="s">
        <v>219</v>
      </c>
      <c r="B38" s="5">
        <v>158</v>
      </c>
      <c r="C38" s="5">
        <v>3813</v>
      </c>
      <c r="D38" s="5">
        <v>174</v>
      </c>
      <c r="E38" s="21">
        <f>+D38/$D$40</f>
        <v>1.1363339515686633E-3</v>
      </c>
    </row>
    <row r="39" spans="1:5" x14ac:dyDescent="0.2">
      <c r="A39" s="81" t="s">
        <v>50</v>
      </c>
      <c r="B39" s="5">
        <v>48</v>
      </c>
      <c r="C39" s="5">
        <v>48</v>
      </c>
      <c r="D39" s="5">
        <v>58</v>
      </c>
      <c r="E39" s="21">
        <f>+D39/$D$40</f>
        <v>3.7877798385622111E-4</v>
      </c>
    </row>
    <row r="40" spans="1:5" x14ac:dyDescent="0.2">
      <c r="A40" s="105" t="s">
        <v>11</v>
      </c>
      <c r="B40" s="103">
        <f>SUM(B13:B39)</f>
        <v>130486</v>
      </c>
      <c r="C40" s="103">
        <f>SUM(C13:C39)</f>
        <v>10550950</v>
      </c>
      <c r="D40" s="103">
        <f>SUM(D13:D39)</f>
        <v>153124</v>
      </c>
      <c r="E40" s="106">
        <f>SUM(E13:E39)</f>
        <v>1.0000000000000002</v>
      </c>
    </row>
  </sheetData>
  <sheetProtection selectLockedCells="1" selectUnlockedCells="1"/>
  <sortState xmlns:xlrd2="http://schemas.microsoft.com/office/spreadsheetml/2017/richdata2" ref="A13:E39">
    <sortCondition descending="1" ref="D13:D39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09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96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31/12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81</v>
      </c>
      <c r="B14" s="56"/>
      <c r="C14" s="56"/>
      <c r="D14" s="57"/>
      <c r="E14" s="63" t="s">
        <v>97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221</v>
      </c>
      <c r="B16" s="20">
        <v>40</v>
      </c>
      <c r="C16" s="20">
        <v>2800</v>
      </c>
      <c r="D16" s="20">
        <v>34</v>
      </c>
      <c r="E16" s="76">
        <v>60</v>
      </c>
      <c r="F16" s="77">
        <v>4200</v>
      </c>
      <c r="G16" s="77">
        <v>55</v>
      </c>
      <c r="H16" s="94">
        <f t="shared" ref="H16:H47" si="0">(+G16-D16)/D16</f>
        <v>0.61764705882352944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25</v>
      </c>
      <c r="B17" s="20">
        <v>25754</v>
      </c>
      <c r="C17" s="20">
        <v>27914</v>
      </c>
      <c r="D17" s="20">
        <v>21521</v>
      </c>
      <c r="E17" s="76">
        <v>15929</v>
      </c>
      <c r="F17" s="77">
        <v>18060</v>
      </c>
      <c r="G17" s="77">
        <v>11951</v>
      </c>
      <c r="H17" s="94">
        <f t="shared" si="0"/>
        <v>-0.44468193857162769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198</v>
      </c>
      <c r="B18" s="20">
        <v>16</v>
      </c>
      <c r="C18" s="20">
        <v>16</v>
      </c>
      <c r="D18" s="20">
        <v>19</v>
      </c>
      <c r="E18" s="76">
        <v>0</v>
      </c>
      <c r="F18" s="77">
        <v>0</v>
      </c>
      <c r="G18" s="77">
        <v>0</v>
      </c>
      <c r="H18" s="94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98</v>
      </c>
      <c r="B19" s="20">
        <v>40</v>
      </c>
      <c r="C19" s="20">
        <v>5053</v>
      </c>
      <c r="D19" s="20">
        <v>40</v>
      </c>
      <c r="E19" s="76">
        <v>261</v>
      </c>
      <c r="F19" s="77">
        <v>37090</v>
      </c>
      <c r="G19" s="77">
        <v>271</v>
      </c>
      <c r="H19" s="94">
        <f t="shared" si="0"/>
        <v>5.7750000000000004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199</v>
      </c>
      <c r="B20" s="20">
        <v>0</v>
      </c>
      <c r="C20" s="20">
        <v>26843</v>
      </c>
      <c r="D20" s="20">
        <v>405</v>
      </c>
      <c r="E20" s="76">
        <v>0</v>
      </c>
      <c r="F20" s="77">
        <v>0</v>
      </c>
      <c r="G20" s="77">
        <v>0</v>
      </c>
      <c r="H20" s="94">
        <f t="shared" si="0"/>
        <v>-1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222</v>
      </c>
      <c r="B21" s="20">
        <v>0</v>
      </c>
      <c r="C21" s="20">
        <v>20</v>
      </c>
      <c r="D21" s="20">
        <v>417</v>
      </c>
      <c r="E21" s="76">
        <v>0</v>
      </c>
      <c r="F21" s="77">
        <v>13</v>
      </c>
      <c r="G21" s="77">
        <v>255</v>
      </c>
      <c r="H21" s="94">
        <f t="shared" si="0"/>
        <v>-0.38848920863309355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121</v>
      </c>
      <c r="B22" s="20">
        <v>60</v>
      </c>
      <c r="C22" s="20">
        <v>9040</v>
      </c>
      <c r="D22" s="20">
        <v>58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200</v>
      </c>
      <c r="B23" s="20">
        <v>0</v>
      </c>
      <c r="C23" s="20">
        <v>0</v>
      </c>
      <c r="D23" s="20">
        <v>0</v>
      </c>
      <c r="E23" s="76">
        <v>0</v>
      </c>
      <c r="F23" s="77">
        <v>79714</v>
      </c>
      <c r="G23" s="77">
        <v>1624</v>
      </c>
      <c r="H23" s="124" t="s">
        <v>14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26</v>
      </c>
      <c r="B24" s="20">
        <v>0</v>
      </c>
      <c r="C24" s="20">
        <v>23000</v>
      </c>
      <c r="D24" s="20">
        <v>851</v>
      </c>
      <c r="E24" s="76">
        <v>0</v>
      </c>
      <c r="F24" s="77">
        <v>28800</v>
      </c>
      <c r="G24" s="77">
        <v>720</v>
      </c>
      <c r="H24" s="94">
        <f t="shared" si="0"/>
        <v>-0.15393654524089306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27</v>
      </c>
      <c r="B25" s="20">
        <v>1659</v>
      </c>
      <c r="C25" s="20">
        <v>1707</v>
      </c>
      <c r="D25" s="20">
        <v>2672</v>
      </c>
      <c r="E25" s="76">
        <v>1035</v>
      </c>
      <c r="F25" s="77">
        <v>1131</v>
      </c>
      <c r="G25" s="77">
        <v>1660</v>
      </c>
      <c r="H25" s="94">
        <f t="shared" si="0"/>
        <v>-0.3787425149700599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28</v>
      </c>
      <c r="B26" s="20">
        <v>1916</v>
      </c>
      <c r="C26" s="20">
        <v>2412</v>
      </c>
      <c r="D26" s="20">
        <v>3228</v>
      </c>
      <c r="E26" s="76">
        <v>1572</v>
      </c>
      <c r="F26" s="77">
        <v>1811</v>
      </c>
      <c r="G26" s="77">
        <v>2509</v>
      </c>
      <c r="H26" s="94">
        <f t="shared" si="0"/>
        <v>-0.22273853779429986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177</v>
      </c>
      <c r="B27" s="20">
        <v>0</v>
      </c>
      <c r="C27" s="20">
        <v>0</v>
      </c>
      <c r="D27" s="20">
        <v>0</v>
      </c>
      <c r="E27" s="76">
        <v>12</v>
      </c>
      <c r="F27" s="77">
        <v>12</v>
      </c>
      <c r="G27" s="77">
        <v>19</v>
      </c>
      <c r="H27" s="124" t="s">
        <v>14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122</v>
      </c>
      <c r="B28" s="20">
        <v>277</v>
      </c>
      <c r="C28" s="20">
        <v>325</v>
      </c>
      <c r="D28" s="20">
        <v>442</v>
      </c>
      <c r="E28" s="76">
        <v>84</v>
      </c>
      <c r="F28" s="77">
        <v>84</v>
      </c>
      <c r="G28" s="77">
        <v>136</v>
      </c>
      <c r="H28" s="94">
        <f t="shared" si="0"/>
        <v>-0.69230769230769229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178</v>
      </c>
      <c r="B29" s="20">
        <v>0</v>
      </c>
      <c r="C29" s="20">
        <v>0</v>
      </c>
      <c r="D29" s="20">
        <v>0</v>
      </c>
      <c r="E29" s="76">
        <v>0</v>
      </c>
      <c r="F29" s="77">
        <v>8</v>
      </c>
      <c r="G29" s="77">
        <v>189</v>
      </c>
      <c r="H29" s="124" t="s">
        <v>14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201</v>
      </c>
      <c r="B30" s="20">
        <v>64</v>
      </c>
      <c r="C30" s="20">
        <v>256</v>
      </c>
      <c r="D30" s="20">
        <v>81</v>
      </c>
      <c r="E30" s="76">
        <v>12</v>
      </c>
      <c r="F30" s="77">
        <v>12</v>
      </c>
      <c r="G30" s="77">
        <v>19</v>
      </c>
      <c r="H30" s="94">
        <f t="shared" si="0"/>
        <v>-0.76543209876543206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123</v>
      </c>
      <c r="B31" s="20">
        <v>244</v>
      </c>
      <c r="C31" s="20">
        <v>244</v>
      </c>
      <c r="D31" s="20">
        <v>394</v>
      </c>
      <c r="E31" s="76">
        <v>87</v>
      </c>
      <c r="F31" s="77">
        <v>87</v>
      </c>
      <c r="G31" s="77">
        <v>140</v>
      </c>
      <c r="H31" s="94">
        <f t="shared" si="0"/>
        <v>-0.64467005076142136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202</v>
      </c>
      <c r="B32" s="20">
        <v>180</v>
      </c>
      <c r="C32" s="20">
        <v>380</v>
      </c>
      <c r="D32" s="20">
        <v>217</v>
      </c>
      <c r="E32" s="76">
        <v>0</v>
      </c>
      <c r="F32" s="77">
        <v>0</v>
      </c>
      <c r="G32" s="77">
        <v>0</v>
      </c>
      <c r="H32" s="94">
        <f t="shared" si="0"/>
        <v>-1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245</v>
      </c>
      <c r="B33" s="20">
        <v>0</v>
      </c>
      <c r="C33" s="20">
        <v>50250</v>
      </c>
      <c r="D33" s="20">
        <v>691</v>
      </c>
      <c r="E33" s="76">
        <v>0</v>
      </c>
      <c r="F33" s="77">
        <v>50223</v>
      </c>
      <c r="G33" s="77">
        <v>698</v>
      </c>
      <c r="H33" s="94">
        <f t="shared" si="0"/>
        <v>1.0130246020260492E-2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124</v>
      </c>
      <c r="B34" s="20">
        <v>31839</v>
      </c>
      <c r="C34" s="20">
        <v>1947179</v>
      </c>
      <c r="D34" s="20">
        <v>32738</v>
      </c>
      <c r="E34" s="76">
        <v>26434</v>
      </c>
      <c r="F34" s="77">
        <v>1596613</v>
      </c>
      <c r="G34" s="77">
        <v>27027</v>
      </c>
      <c r="H34" s="94">
        <f t="shared" si="0"/>
        <v>-0.17444559838719531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227</v>
      </c>
      <c r="B35" s="20">
        <v>0</v>
      </c>
      <c r="C35" s="20">
        <v>0</v>
      </c>
      <c r="D35" s="20">
        <v>0</v>
      </c>
      <c r="E35" s="76">
        <v>50</v>
      </c>
      <c r="F35" s="77">
        <v>50</v>
      </c>
      <c r="G35" s="77">
        <v>107</v>
      </c>
      <c r="H35" s="124" t="s">
        <v>14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179</v>
      </c>
      <c r="B36" s="20">
        <v>0</v>
      </c>
      <c r="C36" s="20">
        <v>4</v>
      </c>
      <c r="D36" s="20">
        <v>100</v>
      </c>
      <c r="E36" s="76">
        <v>0</v>
      </c>
      <c r="F36" s="77">
        <v>0</v>
      </c>
      <c r="G36" s="77">
        <v>0</v>
      </c>
      <c r="H36" s="94">
        <f t="shared" si="0"/>
        <v>-1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223</v>
      </c>
      <c r="B37" s="20">
        <v>40</v>
      </c>
      <c r="C37" s="20">
        <v>6832</v>
      </c>
      <c r="D37" s="20">
        <v>71</v>
      </c>
      <c r="E37" s="76">
        <v>0</v>
      </c>
      <c r="F37" s="77">
        <v>8582</v>
      </c>
      <c r="G37" s="77">
        <v>86</v>
      </c>
      <c r="H37" s="94">
        <f t="shared" si="0"/>
        <v>0.21126760563380281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29</v>
      </c>
      <c r="B38" s="20">
        <v>110179</v>
      </c>
      <c r="C38" s="20">
        <v>9364693</v>
      </c>
      <c r="D38" s="20">
        <v>133396</v>
      </c>
      <c r="E38" s="76">
        <v>104052</v>
      </c>
      <c r="F38" s="77">
        <v>8954337</v>
      </c>
      <c r="G38" s="77">
        <v>126097</v>
      </c>
      <c r="H38" s="94">
        <f t="shared" si="0"/>
        <v>-5.4716783111937388E-2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30</v>
      </c>
      <c r="B39" s="20">
        <v>0</v>
      </c>
      <c r="C39" s="20">
        <v>117409</v>
      </c>
      <c r="D39" s="20">
        <v>1615</v>
      </c>
      <c r="E39" s="76">
        <v>0</v>
      </c>
      <c r="F39" s="77">
        <v>149824</v>
      </c>
      <c r="G39" s="77">
        <v>2035</v>
      </c>
      <c r="H39" s="94">
        <f t="shared" si="0"/>
        <v>0.26006191950464397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31</v>
      </c>
      <c r="B40" s="20">
        <v>27599</v>
      </c>
      <c r="C40" s="20">
        <v>214991</v>
      </c>
      <c r="D40" s="20">
        <v>35668</v>
      </c>
      <c r="E40" s="76">
        <v>18744</v>
      </c>
      <c r="F40" s="77">
        <v>98114</v>
      </c>
      <c r="G40" s="77">
        <v>24109</v>
      </c>
      <c r="H40" s="94">
        <f t="shared" si="0"/>
        <v>-0.32407199730851183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32</v>
      </c>
      <c r="B41" s="20">
        <v>23621</v>
      </c>
      <c r="C41" s="20">
        <v>1398144</v>
      </c>
      <c r="D41" s="20">
        <v>35485</v>
      </c>
      <c r="E41" s="76">
        <v>14346</v>
      </c>
      <c r="F41" s="77">
        <v>860760</v>
      </c>
      <c r="G41" s="77">
        <v>21605</v>
      </c>
      <c r="H41" s="94">
        <f t="shared" si="0"/>
        <v>-0.39115119064393405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125</v>
      </c>
      <c r="B42" s="20">
        <v>126</v>
      </c>
      <c r="C42" s="20">
        <v>136</v>
      </c>
      <c r="D42" s="20">
        <v>407</v>
      </c>
      <c r="E42" s="76">
        <v>0</v>
      </c>
      <c r="F42" s="77">
        <v>0</v>
      </c>
      <c r="G42" s="77">
        <v>0</v>
      </c>
      <c r="H42" s="94">
        <f t="shared" si="0"/>
        <v>-1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33" t="s">
        <v>33</v>
      </c>
      <c r="B43" s="20">
        <v>162</v>
      </c>
      <c r="C43" s="20">
        <v>203</v>
      </c>
      <c r="D43" s="20">
        <v>1933</v>
      </c>
      <c r="E43" s="76">
        <v>270</v>
      </c>
      <c r="F43" s="77">
        <v>1244</v>
      </c>
      <c r="G43" s="77">
        <v>1549</v>
      </c>
      <c r="H43" s="94">
        <f t="shared" si="0"/>
        <v>-0.19865494050698396</v>
      </c>
      <c r="I43" s="30"/>
      <c r="K43" s="31"/>
      <c r="L43" s="32"/>
      <c r="M43" s="32"/>
      <c r="N43" s="16"/>
      <c r="O43" s="16"/>
      <c r="P43" s="16"/>
      <c r="Q43" s="16"/>
      <c r="R43" s="16"/>
    </row>
    <row r="44" spans="1:18" x14ac:dyDescent="0.2">
      <c r="A44" s="33" t="s">
        <v>246</v>
      </c>
      <c r="B44" s="20">
        <v>0</v>
      </c>
      <c r="C44" s="20">
        <v>0</v>
      </c>
      <c r="D44" s="20">
        <v>0</v>
      </c>
      <c r="E44" s="76">
        <v>54</v>
      </c>
      <c r="F44" s="77">
        <v>54</v>
      </c>
      <c r="G44" s="77">
        <v>76</v>
      </c>
      <c r="H44" s="124" t="s">
        <v>14</v>
      </c>
      <c r="I44" s="30"/>
      <c r="K44" s="31"/>
      <c r="L44" s="32"/>
      <c r="M44" s="32"/>
      <c r="N44" s="16"/>
      <c r="O44" s="16"/>
      <c r="P44" s="16"/>
      <c r="Q44" s="16"/>
      <c r="R44" s="16"/>
    </row>
    <row r="45" spans="1:18" x14ac:dyDescent="0.2">
      <c r="A45" s="33" t="s">
        <v>34</v>
      </c>
      <c r="B45" s="20">
        <v>238</v>
      </c>
      <c r="C45" s="20">
        <v>14280</v>
      </c>
      <c r="D45" s="20">
        <v>364</v>
      </c>
      <c r="E45" s="76">
        <v>312</v>
      </c>
      <c r="F45" s="77">
        <v>16360</v>
      </c>
      <c r="G45" s="77">
        <v>458</v>
      </c>
      <c r="H45" s="94">
        <f t="shared" si="0"/>
        <v>0.25824175824175827</v>
      </c>
      <c r="I45" s="30"/>
      <c r="K45" s="31"/>
      <c r="L45" s="32"/>
      <c r="M45" s="32"/>
      <c r="N45" s="16"/>
      <c r="O45" s="16"/>
      <c r="P45" s="16"/>
      <c r="Q45" s="16"/>
      <c r="R45" s="16"/>
    </row>
    <row r="46" spans="1:18" x14ac:dyDescent="0.2">
      <c r="A46" s="33" t="s">
        <v>35</v>
      </c>
      <c r="B46" s="20">
        <v>0</v>
      </c>
      <c r="C46" s="20">
        <v>96</v>
      </c>
      <c r="D46" s="20">
        <v>2377</v>
      </c>
      <c r="E46" s="76">
        <v>0</v>
      </c>
      <c r="F46" s="77">
        <v>157</v>
      </c>
      <c r="G46" s="77">
        <v>3803</v>
      </c>
      <c r="H46" s="94">
        <f t="shared" si="0"/>
        <v>0.5999158603281447</v>
      </c>
      <c r="I46" s="30"/>
      <c r="K46" s="31"/>
      <c r="L46" s="32"/>
      <c r="M46" s="32"/>
      <c r="N46" s="16"/>
      <c r="O46" s="16"/>
      <c r="P46" s="16"/>
      <c r="Q46" s="16"/>
      <c r="R46" s="16"/>
    </row>
    <row r="47" spans="1:18" x14ac:dyDescent="0.2">
      <c r="A47" s="140" t="s">
        <v>203</v>
      </c>
      <c r="B47" s="136">
        <v>20</v>
      </c>
      <c r="C47" s="136">
        <v>1400</v>
      </c>
      <c r="D47" s="136">
        <v>17</v>
      </c>
      <c r="E47" s="141">
        <v>0</v>
      </c>
      <c r="F47" s="138">
        <v>0</v>
      </c>
      <c r="G47" s="138">
        <v>0</v>
      </c>
      <c r="H47" s="142">
        <f t="shared" si="0"/>
        <v>-1</v>
      </c>
      <c r="I47" s="30"/>
      <c r="K47" s="31"/>
      <c r="L47" s="32"/>
      <c r="M47" s="32"/>
      <c r="N47" s="16"/>
      <c r="O47" s="16"/>
      <c r="P47" s="16"/>
      <c r="Q47" s="16"/>
      <c r="R47" s="16"/>
    </row>
    <row r="48" spans="1:18" x14ac:dyDescent="0.2">
      <c r="A48" s="107" t="s">
        <v>12</v>
      </c>
      <c r="B48" s="108">
        <f t="shared" ref="B48:G48" si="1">SUM(B16:B47)</f>
        <v>224074</v>
      </c>
      <c r="C48" s="108">
        <f t="shared" si="1"/>
        <v>13215627</v>
      </c>
      <c r="D48" s="108">
        <f t="shared" si="1"/>
        <v>275241</v>
      </c>
      <c r="E48" s="78">
        <f t="shared" si="1"/>
        <v>183314</v>
      </c>
      <c r="F48" s="79">
        <f t="shared" si="1"/>
        <v>11907340</v>
      </c>
      <c r="G48" s="79">
        <f t="shared" si="1"/>
        <v>227198</v>
      </c>
      <c r="H48" s="97">
        <f>(+G48-D48)/D48</f>
        <v>-0.17454884991698186</v>
      </c>
      <c r="I48" s="34"/>
      <c r="K48" s="28"/>
      <c r="L48" s="28"/>
      <c r="M48" s="28"/>
      <c r="N48" s="35"/>
      <c r="O48" s="28"/>
      <c r="P48" s="28"/>
      <c r="Q48" s="35"/>
      <c r="R48" s="36"/>
    </row>
    <row r="49" spans="1:18" x14ac:dyDescent="0.2">
      <c r="A49" s="9"/>
      <c r="B49" s="9"/>
      <c r="C49" s="9"/>
      <c r="D49" s="9"/>
      <c r="E49" s="37"/>
      <c r="F49" s="145" t="s">
        <v>15</v>
      </c>
      <c r="G49" s="145"/>
      <c r="H49" s="38">
        <f>(+E48-B48)/B48</f>
        <v>-0.18190419236502228</v>
      </c>
      <c r="I49" s="39"/>
      <c r="K49" s="28"/>
      <c r="L49" s="40"/>
      <c r="M49" s="40"/>
      <c r="N49" s="40"/>
      <c r="O49" s="11"/>
      <c r="P49" s="11"/>
      <c r="Q49" s="11"/>
      <c r="R49" s="11"/>
    </row>
    <row r="50" spans="1:18" ht="26.25" customHeight="1" x14ac:dyDescent="0.2">
      <c r="A50" s="9"/>
      <c r="B50" s="9"/>
      <c r="C50" s="9"/>
      <c r="D50" s="9"/>
      <c r="E50" s="37"/>
      <c r="F50" s="41"/>
      <c r="G50" s="41"/>
      <c r="H50" s="42"/>
      <c r="I50" s="39"/>
      <c r="K50" s="28"/>
      <c r="L50" s="40"/>
      <c r="M50" s="40"/>
      <c r="N50" s="40"/>
      <c r="O50" s="11"/>
      <c r="R50" s="36"/>
    </row>
    <row r="51" spans="1:18" x14ac:dyDescent="0.2">
      <c r="A51" s="55" t="s">
        <v>51</v>
      </c>
      <c r="B51" s="56"/>
      <c r="C51" s="56"/>
      <c r="D51" s="57"/>
      <c r="E51" s="63" t="s">
        <v>86</v>
      </c>
      <c r="F51" s="63"/>
      <c r="G51" s="64"/>
      <c r="H51" s="95" t="s">
        <v>18</v>
      </c>
      <c r="I51" s="24"/>
      <c r="K51" s="28"/>
      <c r="L51" s="28"/>
      <c r="M51" s="28"/>
      <c r="N51" s="28"/>
      <c r="O51" s="28"/>
      <c r="P51" s="28"/>
      <c r="Q51" s="28"/>
      <c r="R51" s="29"/>
    </row>
    <row r="52" spans="1:18" x14ac:dyDescent="0.2">
      <c r="A52" s="61" t="s">
        <v>16</v>
      </c>
      <c r="B52" s="50" t="s">
        <v>4</v>
      </c>
      <c r="C52" s="50" t="s">
        <v>5</v>
      </c>
      <c r="D52" s="62" t="s">
        <v>6</v>
      </c>
      <c r="E52" s="67" t="s">
        <v>4</v>
      </c>
      <c r="F52" s="67" t="s">
        <v>5</v>
      </c>
      <c r="G52" s="68" t="s">
        <v>6</v>
      </c>
      <c r="H52" s="98" t="s">
        <v>19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3" t="s">
        <v>75</v>
      </c>
      <c r="B53" s="74">
        <v>2466</v>
      </c>
      <c r="C53" s="74">
        <v>190265</v>
      </c>
      <c r="D53" s="74">
        <v>2447</v>
      </c>
      <c r="E53" s="82">
        <v>2080</v>
      </c>
      <c r="F53" s="80">
        <v>168739</v>
      </c>
      <c r="G53" s="83">
        <v>2021</v>
      </c>
      <c r="H53" s="92">
        <f t="shared" ref="H53:H106" si="2">(+G53-D53)/D53</f>
        <v>-0.17409072333469555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126</v>
      </c>
      <c r="B54" s="125">
        <v>7887</v>
      </c>
      <c r="C54" s="125">
        <v>77955</v>
      </c>
      <c r="D54" s="125">
        <v>6278</v>
      </c>
      <c r="E54" s="84">
        <v>3267</v>
      </c>
      <c r="F54" s="126">
        <v>33976</v>
      </c>
      <c r="G54" s="85">
        <v>2585</v>
      </c>
      <c r="H54" s="92">
        <f t="shared" si="2"/>
        <v>-0.5882446639057024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43</v>
      </c>
      <c r="B55" s="125">
        <v>2704</v>
      </c>
      <c r="C55" s="125">
        <v>162240</v>
      </c>
      <c r="D55" s="125">
        <v>4072</v>
      </c>
      <c r="E55" s="84">
        <v>221</v>
      </c>
      <c r="F55" s="126">
        <v>13260</v>
      </c>
      <c r="G55" s="85">
        <v>333</v>
      </c>
      <c r="H55" s="92">
        <f t="shared" si="2"/>
        <v>-0.91822200392927311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127</v>
      </c>
      <c r="B56" s="125">
        <v>686</v>
      </c>
      <c r="C56" s="125">
        <v>42343</v>
      </c>
      <c r="D56" s="125">
        <v>728</v>
      </c>
      <c r="E56" s="84">
        <v>585</v>
      </c>
      <c r="F56" s="126">
        <v>33600</v>
      </c>
      <c r="G56" s="85">
        <v>611</v>
      </c>
      <c r="H56" s="92">
        <f t="shared" si="2"/>
        <v>-0.16071428571428573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44</v>
      </c>
      <c r="B57" s="125">
        <v>40163</v>
      </c>
      <c r="C57" s="125">
        <v>1286568</v>
      </c>
      <c r="D57" s="125">
        <v>58146</v>
      </c>
      <c r="E57" s="84">
        <v>26272</v>
      </c>
      <c r="F57" s="126">
        <v>619031</v>
      </c>
      <c r="G57" s="85">
        <v>37492</v>
      </c>
      <c r="H57" s="92">
        <f t="shared" si="2"/>
        <v>-0.35520930072575929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99</v>
      </c>
      <c r="B58" s="20">
        <v>1859</v>
      </c>
      <c r="C58" s="20">
        <v>107055</v>
      </c>
      <c r="D58" s="20">
        <v>2163</v>
      </c>
      <c r="E58" s="84">
        <v>2547</v>
      </c>
      <c r="F58" s="77">
        <v>148853</v>
      </c>
      <c r="G58" s="85">
        <v>2988</v>
      </c>
      <c r="H58" s="92">
        <f t="shared" si="2"/>
        <v>0.38141470180305131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45</v>
      </c>
      <c r="B59" s="20">
        <v>410</v>
      </c>
      <c r="C59" s="20">
        <v>24600</v>
      </c>
      <c r="D59" s="20">
        <v>617</v>
      </c>
      <c r="E59" s="84">
        <v>1734</v>
      </c>
      <c r="F59" s="77">
        <v>104040</v>
      </c>
      <c r="G59" s="85">
        <v>2611</v>
      </c>
      <c r="H59" s="92">
        <f t="shared" si="2"/>
        <v>3.2317666126418154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36</v>
      </c>
      <c r="B60" s="20">
        <v>5580</v>
      </c>
      <c r="C60" s="20">
        <v>75838</v>
      </c>
      <c r="D60" s="20">
        <v>7052</v>
      </c>
      <c r="E60" s="84">
        <v>63</v>
      </c>
      <c r="F60" s="77">
        <v>11845</v>
      </c>
      <c r="G60" s="85">
        <v>153</v>
      </c>
      <c r="H60" s="92">
        <f t="shared" si="2"/>
        <v>-0.97830402722631882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37</v>
      </c>
      <c r="B61" s="20">
        <v>459</v>
      </c>
      <c r="C61" s="20">
        <v>27560</v>
      </c>
      <c r="D61" s="20">
        <v>1109</v>
      </c>
      <c r="E61" s="84">
        <v>918</v>
      </c>
      <c r="F61" s="77">
        <v>55080</v>
      </c>
      <c r="G61" s="85">
        <v>1383</v>
      </c>
      <c r="H61" s="92">
        <f t="shared" si="2"/>
        <v>0.24706943192064923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233</v>
      </c>
      <c r="B62" s="20">
        <v>0</v>
      </c>
      <c r="C62" s="20">
        <v>19002</v>
      </c>
      <c r="D62" s="20">
        <v>259</v>
      </c>
      <c r="E62" s="84">
        <v>0</v>
      </c>
      <c r="F62" s="77">
        <v>0</v>
      </c>
      <c r="G62" s="85">
        <v>0</v>
      </c>
      <c r="H62" s="92">
        <f t="shared" si="2"/>
        <v>-1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158</v>
      </c>
      <c r="B63" s="20">
        <v>240</v>
      </c>
      <c r="C63" s="20">
        <v>20270</v>
      </c>
      <c r="D63" s="20">
        <v>324</v>
      </c>
      <c r="E63" s="84">
        <v>81</v>
      </c>
      <c r="F63" s="77">
        <v>5976</v>
      </c>
      <c r="G63" s="85">
        <v>99</v>
      </c>
      <c r="H63" s="92">
        <f t="shared" si="2"/>
        <v>-0.69444444444444442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48</v>
      </c>
      <c r="B64" s="20">
        <v>0</v>
      </c>
      <c r="C64" s="20">
        <v>11116</v>
      </c>
      <c r="D64" s="20">
        <v>2432</v>
      </c>
      <c r="E64" s="84">
        <v>640</v>
      </c>
      <c r="F64" s="77">
        <v>4943</v>
      </c>
      <c r="G64" s="85">
        <v>3410</v>
      </c>
      <c r="H64" s="92">
        <f t="shared" si="2"/>
        <v>0.40213815789473684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204</v>
      </c>
      <c r="B65" s="20">
        <v>0</v>
      </c>
      <c r="C65" s="20">
        <v>0</v>
      </c>
      <c r="D65" s="20">
        <v>0</v>
      </c>
      <c r="E65" s="84">
        <v>20</v>
      </c>
      <c r="F65" s="77">
        <v>1440</v>
      </c>
      <c r="G65" s="85">
        <v>29</v>
      </c>
      <c r="H65" s="93" t="s">
        <v>14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100</v>
      </c>
      <c r="B66" s="20">
        <v>18116</v>
      </c>
      <c r="C66" s="20">
        <v>140746</v>
      </c>
      <c r="D66" s="20">
        <v>15561</v>
      </c>
      <c r="E66" s="84">
        <v>14070</v>
      </c>
      <c r="F66" s="77">
        <v>109202</v>
      </c>
      <c r="G66" s="85">
        <v>10917</v>
      </c>
      <c r="H66" s="92">
        <f t="shared" si="2"/>
        <v>-0.29843840370156161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76</v>
      </c>
      <c r="B67" s="20">
        <v>1793</v>
      </c>
      <c r="C67" s="20">
        <v>189629</v>
      </c>
      <c r="D67" s="20">
        <v>2528</v>
      </c>
      <c r="E67" s="84">
        <v>1065</v>
      </c>
      <c r="F67" s="77">
        <v>222982</v>
      </c>
      <c r="G67" s="85">
        <v>3055</v>
      </c>
      <c r="H67" s="92">
        <f t="shared" si="2"/>
        <v>0.20846518987341772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128</v>
      </c>
      <c r="B68" s="20">
        <v>21</v>
      </c>
      <c r="C68" s="20">
        <v>1176</v>
      </c>
      <c r="D68" s="20">
        <v>22</v>
      </c>
      <c r="E68" s="84">
        <v>42</v>
      </c>
      <c r="F68" s="77">
        <v>6282</v>
      </c>
      <c r="G68" s="85">
        <v>83</v>
      </c>
      <c r="H68" s="92">
        <f t="shared" si="2"/>
        <v>2.7727272727272729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77</v>
      </c>
      <c r="B69" s="20">
        <v>2262</v>
      </c>
      <c r="C69" s="20">
        <v>160598</v>
      </c>
      <c r="D69" s="20">
        <v>2668</v>
      </c>
      <c r="E69" s="84">
        <v>2480</v>
      </c>
      <c r="F69" s="77">
        <v>191053</v>
      </c>
      <c r="G69" s="85">
        <v>2699</v>
      </c>
      <c r="H69" s="92">
        <f t="shared" si="2"/>
        <v>1.1619190404797601E-2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78</v>
      </c>
      <c r="B70" s="20">
        <v>768</v>
      </c>
      <c r="C70" s="20">
        <v>81234</v>
      </c>
      <c r="D70" s="20">
        <v>878</v>
      </c>
      <c r="E70" s="84">
        <v>1128</v>
      </c>
      <c r="F70" s="77">
        <v>116484</v>
      </c>
      <c r="G70" s="85">
        <v>1288</v>
      </c>
      <c r="H70" s="92">
        <f t="shared" si="2"/>
        <v>0.46697038724373574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38</v>
      </c>
      <c r="B71" s="20">
        <v>23714</v>
      </c>
      <c r="C71" s="20">
        <v>1931430</v>
      </c>
      <c r="D71" s="20">
        <v>25926</v>
      </c>
      <c r="E71" s="84">
        <v>17371</v>
      </c>
      <c r="F71" s="77">
        <v>1465840</v>
      </c>
      <c r="G71" s="85">
        <v>20029</v>
      </c>
      <c r="H71" s="92">
        <f t="shared" si="2"/>
        <v>-0.22745506441410168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129</v>
      </c>
      <c r="B72" s="20">
        <v>2029</v>
      </c>
      <c r="C72" s="20">
        <v>86293</v>
      </c>
      <c r="D72" s="20">
        <v>2316</v>
      </c>
      <c r="E72" s="84">
        <v>1857</v>
      </c>
      <c r="F72" s="77">
        <v>130479</v>
      </c>
      <c r="G72" s="85">
        <v>1958</v>
      </c>
      <c r="H72" s="92">
        <f t="shared" si="2"/>
        <v>-0.15457685664939552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180</v>
      </c>
      <c r="B73" s="20">
        <v>0</v>
      </c>
      <c r="C73" s="20">
        <v>0</v>
      </c>
      <c r="D73" s="20">
        <v>0</v>
      </c>
      <c r="E73" s="84">
        <v>60</v>
      </c>
      <c r="F73" s="77">
        <v>60</v>
      </c>
      <c r="G73" s="85">
        <v>48</v>
      </c>
      <c r="H73" s="93" t="s">
        <v>14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80</v>
      </c>
      <c r="B74" s="20">
        <v>3822</v>
      </c>
      <c r="C74" s="20">
        <v>240012</v>
      </c>
      <c r="D74" s="20">
        <v>4235</v>
      </c>
      <c r="E74" s="84">
        <v>4363</v>
      </c>
      <c r="F74" s="77">
        <v>276162</v>
      </c>
      <c r="G74" s="85">
        <v>4806</v>
      </c>
      <c r="H74" s="92">
        <f t="shared" si="2"/>
        <v>0.13482880755608029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130</v>
      </c>
      <c r="B75" s="20">
        <v>162</v>
      </c>
      <c r="C75" s="20">
        <v>10968</v>
      </c>
      <c r="D75" s="20">
        <v>167</v>
      </c>
      <c r="E75" s="84">
        <v>204</v>
      </c>
      <c r="F75" s="77">
        <v>13040</v>
      </c>
      <c r="G75" s="85">
        <v>209</v>
      </c>
      <c r="H75" s="92">
        <f t="shared" si="2"/>
        <v>0.25149700598802394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131</v>
      </c>
      <c r="B76" s="20">
        <v>2425</v>
      </c>
      <c r="C76" s="20">
        <v>160881</v>
      </c>
      <c r="D76" s="20">
        <v>2965</v>
      </c>
      <c r="E76" s="84">
        <v>1862</v>
      </c>
      <c r="F76" s="77">
        <v>118475</v>
      </c>
      <c r="G76" s="85">
        <v>2243</v>
      </c>
      <c r="H76" s="92">
        <f t="shared" si="2"/>
        <v>-0.24350758853288365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79</v>
      </c>
      <c r="B77" s="20">
        <v>16764</v>
      </c>
      <c r="C77" s="20">
        <v>1480974</v>
      </c>
      <c r="D77" s="20">
        <v>20499</v>
      </c>
      <c r="E77" s="84">
        <v>15070</v>
      </c>
      <c r="F77" s="77">
        <v>1403019</v>
      </c>
      <c r="G77" s="85">
        <v>18889</v>
      </c>
      <c r="H77" s="92">
        <f t="shared" si="2"/>
        <v>-7.8540416605688085E-2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205</v>
      </c>
      <c r="B78" s="20">
        <v>0</v>
      </c>
      <c r="C78" s="20">
        <v>10082</v>
      </c>
      <c r="D78" s="20">
        <v>139</v>
      </c>
      <c r="E78" s="84">
        <v>0</v>
      </c>
      <c r="F78" s="77">
        <v>0</v>
      </c>
      <c r="G78" s="85">
        <v>0</v>
      </c>
      <c r="H78" s="92">
        <f t="shared" si="2"/>
        <v>-1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247</v>
      </c>
      <c r="B79" s="20">
        <v>0</v>
      </c>
      <c r="C79" s="20">
        <v>0</v>
      </c>
      <c r="D79" s="20">
        <v>0</v>
      </c>
      <c r="E79" s="84">
        <v>0</v>
      </c>
      <c r="F79" s="77">
        <v>1754</v>
      </c>
      <c r="G79" s="85">
        <v>26</v>
      </c>
      <c r="H79" s="93" t="s">
        <v>14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159</v>
      </c>
      <c r="B80" s="20">
        <v>314</v>
      </c>
      <c r="C80" s="20">
        <v>18704</v>
      </c>
      <c r="D80" s="20">
        <v>339</v>
      </c>
      <c r="E80" s="84">
        <v>84</v>
      </c>
      <c r="F80" s="77">
        <v>4704</v>
      </c>
      <c r="G80" s="85">
        <v>89</v>
      </c>
      <c r="H80" s="92">
        <f t="shared" si="2"/>
        <v>-0.73746312684365778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224</v>
      </c>
      <c r="B81" s="20">
        <v>0</v>
      </c>
      <c r="C81" s="20">
        <v>2000</v>
      </c>
      <c r="D81" s="20">
        <v>20</v>
      </c>
      <c r="E81" s="84">
        <v>0</v>
      </c>
      <c r="F81" s="77">
        <v>2000</v>
      </c>
      <c r="G81" s="85">
        <v>20</v>
      </c>
      <c r="H81" s="92">
        <f t="shared" si="2"/>
        <v>0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160</v>
      </c>
      <c r="B82" s="20">
        <v>1070</v>
      </c>
      <c r="C82" s="20">
        <v>74682</v>
      </c>
      <c r="D82" s="20">
        <v>1145</v>
      </c>
      <c r="E82" s="84">
        <v>273</v>
      </c>
      <c r="F82" s="77">
        <v>20433</v>
      </c>
      <c r="G82" s="85">
        <v>291</v>
      </c>
      <c r="H82" s="92">
        <f t="shared" si="2"/>
        <v>-0.74585152838427948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143</v>
      </c>
      <c r="B83" s="20">
        <v>281</v>
      </c>
      <c r="C83" s="20">
        <v>24763</v>
      </c>
      <c r="D83" s="20">
        <v>365</v>
      </c>
      <c r="E83" s="84">
        <v>247</v>
      </c>
      <c r="F83" s="77">
        <v>19979</v>
      </c>
      <c r="G83" s="85">
        <v>298</v>
      </c>
      <c r="H83" s="92">
        <f t="shared" si="2"/>
        <v>-0.18356164383561643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234</v>
      </c>
      <c r="B84" s="20">
        <v>0</v>
      </c>
      <c r="C84" s="20">
        <v>2193</v>
      </c>
      <c r="D84" s="20">
        <v>26</v>
      </c>
      <c r="E84" s="84">
        <v>0</v>
      </c>
      <c r="F84" s="77">
        <v>0</v>
      </c>
      <c r="G84" s="85">
        <v>0</v>
      </c>
      <c r="H84" s="92">
        <f t="shared" si="2"/>
        <v>-1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132</v>
      </c>
      <c r="B85" s="20">
        <v>188</v>
      </c>
      <c r="C85" s="20">
        <v>18759</v>
      </c>
      <c r="D85" s="20">
        <v>200</v>
      </c>
      <c r="E85" s="84">
        <v>84</v>
      </c>
      <c r="F85" s="77">
        <v>7819</v>
      </c>
      <c r="G85" s="85">
        <v>89</v>
      </c>
      <c r="H85" s="92">
        <f t="shared" si="2"/>
        <v>-0.55500000000000005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161</v>
      </c>
      <c r="B86" s="20">
        <v>165</v>
      </c>
      <c r="C86" s="20">
        <v>17144</v>
      </c>
      <c r="D86" s="20">
        <v>193</v>
      </c>
      <c r="E86" s="84">
        <v>21</v>
      </c>
      <c r="F86" s="77">
        <v>4190</v>
      </c>
      <c r="G86" s="85">
        <v>50</v>
      </c>
      <c r="H86" s="92">
        <f t="shared" si="2"/>
        <v>-0.7409326424870466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228</v>
      </c>
      <c r="B87" s="20">
        <v>0</v>
      </c>
      <c r="C87" s="20">
        <v>0</v>
      </c>
      <c r="D87" s="20">
        <v>0</v>
      </c>
      <c r="E87" s="84">
        <v>0</v>
      </c>
      <c r="F87" s="77">
        <v>45274</v>
      </c>
      <c r="G87" s="85">
        <v>915</v>
      </c>
      <c r="H87" s="93" t="s">
        <v>14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162</v>
      </c>
      <c r="B88" s="20">
        <v>1560</v>
      </c>
      <c r="C88" s="20">
        <v>1560</v>
      </c>
      <c r="D88" s="20">
        <v>1987</v>
      </c>
      <c r="E88" s="84">
        <v>0</v>
      </c>
      <c r="F88" s="77">
        <v>0</v>
      </c>
      <c r="G88" s="85">
        <v>0</v>
      </c>
      <c r="H88" s="92">
        <f t="shared" si="2"/>
        <v>-1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133</v>
      </c>
      <c r="B89" s="20">
        <v>1491</v>
      </c>
      <c r="C89" s="20">
        <v>83496</v>
      </c>
      <c r="D89" s="20">
        <v>1586</v>
      </c>
      <c r="E89" s="84">
        <v>2057</v>
      </c>
      <c r="F89" s="77">
        <v>115192</v>
      </c>
      <c r="G89" s="85">
        <v>2189</v>
      </c>
      <c r="H89" s="92">
        <f t="shared" si="2"/>
        <v>0.38020176544766709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163</v>
      </c>
      <c r="B90" s="20">
        <v>415</v>
      </c>
      <c r="C90" s="20">
        <v>28589</v>
      </c>
      <c r="D90" s="20">
        <v>458</v>
      </c>
      <c r="E90" s="84">
        <v>105</v>
      </c>
      <c r="F90" s="77">
        <v>5880</v>
      </c>
      <c r="G90" s="85">
        <v>112</v>
      </c>
      <c r="H90" s="92">
        <f t="shared" si="2"/>
        <v>-0.75545851528384278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75" t="s">
        <v>49</v>
      </c>
      <c r="B91" s="20">
        <v>3216</v>
      </c>
      <c r="C91" s="20">
        <v>192960</v>
      </c>
      <c r="D91" s="20">
        <v>4843</v>
      </c>
      <c r="E91" s="84">
        <v>3712</v>
      </c>
      <c r="F91" s="77">
        <v>222733</v>
      </c>
      <c r="G91" s="85">
        <v>5845</v>
      </c>
      <c r="H91" s="92">
        <f t="shared" si="2"/>
        <v>0.20689655172413793</v>
      </c>
      <c r="I91" s="27"/>
      <c r="K91" s="28"/>
      <c r="L91" s="16"/>
      <c r="M91" s="16"/>
      <c r="N91" s="16"/>
      <c r="O91" s="16"/>
      <c r="P91" s="16"/>
      <c r="Q91" s="16"/>
      <c r="R91" s="16"/>
    </row>
    <row r="92" spans="1:18" x14ac:dyDescent="0.2">
      <c r="A92" s="75" t="s">
        <v>254</v>
      </c>
      <c r="B92" s="20">
        <v>0</v>
      </c>
      <c r="C92" s="20">
        <v>0</v>
      </c>
      <c r="D92" s="20">
        <v>0</v>
      </c>
      <c r="E92" s="84">
        <v>0</v>
      </c>
      <c r="F92" s="77">
        <v>1651</v>
      </c>
      <c r="G92" s="85">
        <v>30</v>
      </c>
      <c r="H92" s="93" t="s">
        <v>14</v>
      </c>
      <c r="I92" s="27"/>
      <c r="K92" s="28"/>
      <c r="L92" s="16"/>
      <c r="M92" s="16"/>
      <c r="N92" s="16"/>
      <c r="O92" s="16"/>
      <c r="P92" s="16"/>
      <c r="Q92" s="16"/>
      <c r="R92" s="16"/>
    </row>
    <row r="93" spans="1:18" x14ac:dyDescent="0.2">
      <c r="A93" s="75" t="s">
        <v>134</v>
      </c>
      <c r="B93" s="20">
        <v>920</v>
      </c>
      <c r="C93" s="20">
        <v>73348</v>
      </c>
      <c r="D93" s="20">
        <v>1029</v>
      </c>
      <c r="E93" s="84">
        <v>289</v>
      </c>
      <c r="F93" s="77">
        <v>24980</v>
      </c>
      <c r="G93" s="85">
        <v>307</v>
      </c>
      <c r="H93" s="92">
        <f t="shared" si="2"/>
        <v>-0.70165208940719148</v>
      </c>
      <c r="I93" s="27"/>
      <c r="K93" s="28"/>
      <c r="L93" s="16"/>
      <c r="M93" s="16"/>
      <c r="N93" s="16"/>
      <c r="O93" s="16"/>
      <c r="P93" s="16"/>
      <c r="Q93" s="16"/>
      <c r="R93" s="16"/>
    </row>
    <row r="94" spans="1:18" x14ac:dyDescent="0.2">
      <c r="A94" s="75" t="s">
        <v>164</v>
      </c>
      <c r="B94" s="20">
        <v>100</v>
      </c>
      <c r="C94" s="20">
        <v>11200</v>
      </c>
      <c r="D94" s="20">
        <v>123</v>
      </c>
      <c r="E94" s="84">
        <v>20</v>
      </c>
      <c r="F94" s="77">
        <v>2240</v>
      </c>
      <c r="G94" s="85">
        <v>23</v>
      </c>
      <c r="H94" s="92">
        <f t="shared" si="2"/>
        <v>-0.81300813008130079</v>
      </c>
      <c r="I94" s="27"/>
      <c r="K94" s="28"/>
      <c r="L94" s="16"/>
      <c r="M94" s="16"/>
      <c r="N94" s="16"/>
      <c r="O94" s="16"/>
      <c r="P94" s="16"/>
      <c r="Q94" s="16"/>
      <c r="R94" s="16"/>
    </row>
    <row r="95" spans="1:18" x14ac:dyDescent="0.2">
      <c r="A95" s="75" t="s">
        <v>181</v>
      </c>
      <c r="B95" s="20">
        <v>0</v>
      </c>
      <c r="C95" s="20">
        <v>0</v>
      </c>
      <c r="D95" s="20">
        <v>0</v>
      </c>
      <c r="E95" s="84">
        <v>0</v>
      </c>
      <c r="F95" s="77">
        <v>924</v>
      </c>
      <c r="G95" s="85">
        <v>23</v>
      </c>
      <c r="H95" s="93" t="s">
        <v>14</v>
      </c>
      <c r="I95" s="27"/>
      <c r="K95" s="28"/>
      <c r="L95" s="16"/>
      <c r="M95" s="16"/>
      <c r="N95" s="16"/>
      <c r="O95" s="16"/>
      <c r="P95" s="16"/>
      <c r="Q95" s="16"/>
      <c r="R95" s="16"/>
    </row>
    <row r="96" spans="1:18" x14ac:dyDescent="0.2">
      <c r="A96" s="75" t="s">
        <v>165</v>
      </c>
      <c r="B96" s="20">
        <v>100</v>
      </c>
      <c r="C96" s="20">
        <v>7120</v>
      </c>
      <c r="D96" s="20">
        <v>138</v>
      </c>
      <c r="E96" s="84">
        <v>60</v>
      </c>
      <c r="F96" s="77">
        <v>4320</v>
      </c>
      <c r="G96" s="85">
        <v>83</v>
      </c>
      <c r="H96" s="92">
        <f t="shared" si="2"/>
        <v>-0.39855072463768115</v>
      </c>
      <c r="I96" s="27"/>
      <c r="K96" s="28"/>
      <c r="L96" s="16"/>
      <c r="M96" s="16"/>
      <c r="N96" s="16"/>
      <c r="O96" s="16"/>
      <c r="P96" s="16"/>
      <c r="Q96" s="16"/>
      <c r="R96" s="16"/>
    </row>
    <row r="97" spans="1:18" x14ac:dyDescent="0.2">
      <c r="A97" s="75" t="s">
        <v>39</v>
      </c>
      <c r="B97" s="20">
        <v>58221</v>
      </c>
      <c r="C97" s="20">
        <v>4795023</v>
      </c>
      <c r="D97" s="20">
        <v>70773</v>
      </c>
      <c r="E97" s="84">
        <v>54347</v>
      </c>
      <c r="F97" s="77">
        <v>4518418</v>
      </c>
      <c r="G97" s="85">
        <v>65635</v>
      </c>
      <c r="H97" s="92">
        <f t="shared" si="2"/>
        <v>-7.2598307264069628E-2</v>
      </c>
      <c r="I97" s="27"/>
      <c r="K97" s="28"/>
      <c r="L97" s="16"/>
      <c r="M97" s="16"/>
      <c r="N97" s="16"/>
      <c r="O97" s="16"/>
      <c r="P97" s="16"/>
      <c r="Q97" s="16"/>
      <c r="R97" s="16"/>
    </row>
    <row r="98" spans="1:18" x14ac:dyDescent="0.2">
      <c r="A98" s="75" t="s">
        <v>206</v>
      </c>
      <c r="B98" s="20">
        <v>42</v>
      </c>
      <c r="C98" s="20">
        <v>2866</v>
      </c>
      <c r="D98" s="20">
        <v>48</v>
      </c>
      <c r="E98" s="84">
        <v>41</v>
      </c>
      <c r="F98" s="77">
        <v>2635</v>
      </c>
      <c r="G98" s="85">
        <v>45</v>
      </c>
      <c r="H98" s="92">
        <f t="shared" si="2"/>
        <v>-6.25E-2</v>
      </c>
      <c r="I98" s="27"/>
      <c r="K98" s="28"/>
      <c r="L98" s="16"/>
      <c r="M98" s="16"/>
      <c r="N98" s="16"/>
      <c r="O98" s="16"/>
      <c r="P98" s="16"/>
      <c r="Q98" s="16"/>
      <c r="R98" s="16"/>
    </row>
    <row r="99" spans="1:18" x14ac:dyDescent="0.2">
      <c r="A99" s="75" t="s">
        <v>135</v>
      </c>
      <c r="B99" s="20">
        <v>560</v>
      </c>
      <c r="C99" s="20">
        <v>49475</v>
      </c>
      <c r="D99" s="20">
        <v>505</v>
      </c>
      <c r="E99" s="84">
        <v>522</v>
      </c>
      <c r="F99" s="77">
        <v>43542</v>
      </c>
      <c r="G99" s="85">
        <v>496</v>
      </c>
      <c r="H99" s="92">
        <f t="shared" si="2"/>
        <v>-1.782178217821782E-2</v>
      </c>
      <c r="I99" s="27"/>
      <c r="K99" s="28"/>
      <c r="L99" s="16"/>
      <c r="M99" s="16"/>
      <c r="N99" s="16"/>
      <c r="O99" s="16"/>
      <c r="P99" s="16"/>
      <c r="Q99" s="16"/>
      <c r="R99" s="16"/>
    </row>
    <row r="100" spans="1:18" x14ac:dyDescent="0.2">
      <c r="A100" s="75" t="s">
        <v>235</v>
      </c>
      <c r="B100" s="20">
        <v>0</v>
      </c>
      <c r="C100" s="20">
        <v>14402</v>
      </c>
      <c r="D100" s="20">
        <v>207</v>
      </c>
      <c r="E100" s="84">
        <v>0</v>
      </c>
      <c r="F100" s="77">
        <v>0</v>
      </c>
      <c r="G100" s="85">
        <v>0</v>
      </c>
      <c r="H100" s="92">
        <f t="shared" si="2"/>
        <v>-1</v>
      </c>
      <c r="I100" s="27"/>
      <c r="K100" s="28"/>
      <c r="L100" s="16"/>
      <c r="M100" s="16"/>
      <c r="N100" s="16"/>
      <c r="O100" s="16"/>
      <c r="P100" s="16"/>
      <c r="Q100" s="16"/>
      <c r="R100" s="16"/>
    </row>
    <row r="101" spans="1:18" x14ac:dyDescent="0.2">
      <c r="A101" s="75" t="s">
        <v>239</v>
      </c>
      <c r="B101" s="20">
        <v>0</v>
      </c>
      <c r="C101" s="20">
        <v>6963</v>
      </c>
      <c r="D101" s="20">
        <v>84</v>
      </c>
      <c r="E101" s="84">
        <v>0</v>
      </c>
      <c r="F101" s="77">
        <v>1709</v>
      </c>
      <c r="G101" s="85">
        <v>26</v>
      </c>
      <c r="H101" s="92">
        <f t="shared" si="2"/>
        <v>-0.69047619047619047</v>
      </c>
      <c r="I101" s="27"/>
      <c r="K101" s="28"/>
      <c r="L101" s="16"/>
      <c r="M101" s="16"/>
      <c r="N101" s="16"/>
      <c r="O101" s="16"/>
      <c r="P101" s="16"/>
      <c r="Q101" s="16"/>
      <c r="R101" s="16"/>
    </row>
    <row r="102" spans="1:18" x14ac:dyDescent="0.2">
      <c r="A102" s="75" t="s">
        <v>136</v>
      </c>
      <c r="B102" s="20">
        <v>480</v>
      </c>
      <c r="C102" s="20">
        <v>480</v>
      </c>
      <c r="D102" s="20">
        <v>612</v>
      </c>
      <c r="E102" s="84">
        <v>42</v>
      </c>
      <c r="F102" s="77">
        <v>17310</v>
      </c>
      <c r="G102" s="85">
        <v>311</v>
      </c>
      <c r="H102" s="92">
        <f t="shared" si="2"/>
        <v>-0.4918300653594771</v>
      </c>
      <c r="I102" s="27"/>
      <c r="K102" s="28"/>
      <c r="L102" s="16"/>
      <c r="M102" s="16"/>
      <c r="N102" s="16"/>
      <c r="O102" s="16"/>
      <c r="P102" s="16"/>
      <c r="Q102" s="16"/>
      <c r="R102" s="16"/>
    </row>
    <row r="103" spans="1:18" x14ac:dyDescent="0.2">
      <c r="A103" s="75" t="s">
        <v>42</v>
      </c>
      <c r="B103" s="20">
        <v>20621</v>
      </c>
      <c r="C103" s="20">
        <v>1248874</v>
      </c>
      <c r="D103" s="20">
        <v>27007</v>
      </c>
      <c r="E103" s="84">
        <v>23010</v>
      </c>
      <c r="F103" s="77">
        <v>1583464</v>
      </c>
      <c r="G103" s="85">
        <v>29821</v>
      </c>
      <c r="H103" s="92">
        <f t="shared" si="2"/>
        <v>0.10419520864960936</v>
      </c>
      <c r="I103" s="27"/>
      <c r="K103" s="28"/>
      <c r="L103" s="16"/>
      <c r="M103" s="16"/>
      <c r="N103" s="16"/>
      <c r="O103" s="16"/>
      <c r="P103" s="16"/>
      <c r="Q103" s="16"/>
      <c r="R103" s="16"/>
    </row>
    <row r="104" spans="1:18" x14ac:dyDescent="0.2">
      <c r="A104" s="75" t="s">
        <v>248</v>
      </c>
      <c r="B104" s="20">
        <v>0</v>
      </c>
      <c r="C104" s="20">
        <v>0</v>
      </c>
      <c r="D104" s="20">
        <v>0</v>
      </c>
      <c r="E104" s="84">
        <v>0</v>
      </c>
      <c r="F104" s="77">
        <v>1928</v>
      </c>
      <c r="G104" s="85">
        <v>27</v>
      </c>
      <c r="H104" s="93" t="s">
        <v>14</v>
      </c>
      <c r="I104" s="27"/>
      <c r="K104" s="28"/>
      <c r="L104" s="16"/>
      <c r="M104" s="16"/>
      <c r="N104" s="16"/>
      <c r="O104" s="16"/>
      <c r="P104" s="16"/>
      <c r="Q104" s="16"/>
      <c r="R104" s="16"/>
    </row>
    <row r="105" spans="1:18" x14ac:dyDescent="0.2">
      <c r="A105" s="75" t="s">
        <v>249</v>
      </c>
      <c r="B105" s="20">
        <v>0</v>
      </c>
      <c r="C105" s="20">
        <v>0</v>
      </c>
      <c r="D105" s="20">
        <v>0</v>
      </c>
      <c r="E105" s="84">
        <v>400</v>
      </c>
      <c r="F105" s="77">
        <v>400</v>
      </c>
      <c r="G105" s="85">
        <v>510</v>
      </c>
      <c r="H105" s="93" t="s">
        <v>14</v>
      </c>
      <c r="I105" s="27"/>
      <c r="K105" s="28"/>
      <c r="L105" s="16"/>
      <c r="M105" s="16"/>
      <c r="N105" s="16"/>
      <c r="O105" s="16"/>
      <c r="P105" s="16"/>
      <c r="Q105" s="16"/>
      <c r="R105" s="16"/>
    </row>
    <row r="106" spans="1:18" x14ac:dyDescent="0.2">
      <c r="A106" s="135" t="s">
        <v>236</v>
      </c>
      <c r="B106" s="136">
        <v>0</v>
      </c>
      <c r="C106" s="136">
        <v>2191</v>
      </c>
      <c r="D106" s="136">
        <v>25</v>
      </c>
      <c r="E106" s="137">
        <v>0</v>
      </c>
      <c r="F106" s="138">
        <v>0</v>
      </c>
      <c r="G106" s="139">
        <v>0</v>
      </c>
      <c r="H106" s="134">
        <f t="shared" si="2"/>
        <v>-1</v>
      </c>
      <c r="I106" s="27"/>
      <c r="K106" s="28"/>
      <c r="L106" s="16"/>
      <c r="M106" s="16"/>
      <c r="N106" s="16"/>
      <c r="O106" s="16"/>
      <c r="P106" s="16"/>
      <c r="Q106" s="16"/>
      <c r="R106" s="16"/>
    </row>
    <row r="107" spans="1:18" x14ac:dyDescent="0.2">
      <c r="A107" s="107" t="s">
        <v>12</v>
      </c>
      <c r="B107" s="108">
        <f>SUM(B53:B106)</f>
        <v>224074</v>
      </c>
      <c r="C107" s="108">
        <f t="shared" ref="C107:G107" si="3">SUM(C53:C106)</f>
        <v>13215627</v>
      </c>
      <c r="D107" s="108">
        <f t="shared" si="3"/>
        <v>275244</v>
      </c>
      <c r="E107" s="78">
        <f t="shared" si="3"/>
        <v>183314</v>
      </c>
      <c r="F107" s="79">
        <f t="shared" si="3"/>
        <v>11907340</v>
      </c>
      <c r="G107" s="79">
        <f t="shared" si="3"/>
        <v>227200</v>
      </c>
      <c r="H107" s="97">
        <f>(+G107-D107)/D107</f>
        <v>-0.17455058057578005</v>
      </c>
      <c r="I107" s="34"/>
      <c r="J107" s="43"/>
      <c r="K107" s="44"/>
      <c r="L107" s="9"/>
      <c r="M107" s="9"/>
      <c r="N107" s="45"/>
      <c r="O107" s="9"/>
      <c r="P107" s="9"/>
      <c r="Q107" s="45"/>
      <c r="R107" s="21"/>
    </row>
    <row r="108" spans="1:18" x14ac:dyDescent="0.2">
      <c r="A108" s="9"/>
      <c r="B108" s="9"/>
      <c r="C108" s="9"/>
      <c r="D108" s="9"/>
      <c r="E108" s="9"/>
      <c r="F108" s="146" t="s">
        <v>15</v>
      </c>
      <c r="G108" s="146"/>
      <c r="H108" s="47">
        <f>(+E107-B107)/B107</f>
        <v>-0.18190419236502228</v>
      </c>
      <c r="I108" s="48"/>
      <c r="J108" s="43"/>
      <c r="K108" s="44"/>
      <c r="L108" s="9"/>
      <c r="M108" s="9"/>
      <c r="N108" s="45"/>
      <c r="O108" s="9"/>
      <c r="P108" s="9"/>
      <c r="Q108" s="45"/>
      <c r="R108" s="46"/>
    </row>
    <row r="109" spans="1:18" ht="10.15" customHeight="1" x14ac:dyDescent="0.2"/>
  </sheetData>
  <sheetProtection selectLockedCells="1" selectUnlockedCells="1"/>
  <mergeCells count="2">
    <mergeCell ref="F49:G49"/>
    <mergeCell ref="F108:G108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3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101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31/12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51</v>
      </c>
      <c r="B14" s="118"/>
      <c r="C14" s="118"/>
      <c r="D14" s="118"/>
      <c r="E14" s="119"/>
      <c r="F14" s="51" t="s">
        <v>86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75</v>
      </c>
      <c r="B16" s="113" t="s">
        <v>137</v>
      </c>
      <c r="C16" s="114">
        <v>1699</v>
      </c>
      <c r="D16" s="114">
        <v>95501</v>
      </c>
      <c r="E16" s="114">
        <v>1798</v>
      </c>
      <c r="F16" s="100">
        <v>1515</v>
      </c>
      <c r="G16" s="99">
        <v>102930</v>
      </c>
      <c r="H16" s="101">
        <v>1485</v>
      </c>
      <c r="I16" s="92">
        <f t="shared" ref="I16:I121" si="0">(+H16-E16)/E16</f>
        <v>-0.17408231368186874</v>
      </c>
    </row>
    <row r="17" spans="1:9" ht="13.15" customHeight="1" x14ac:dyDescent="0.2">
      <c r="A17" s="112" t="s">
        <v>75</v>
      </c>
      <c r="B17" s="113" t="s">
        <v>29</v>
      </c>
      <c r="C17" s="114">
        <v>767</v>
      </c>
      <c r="D17" s="114">
        <v>94764</v>
      </c>
      <c r="E17" s="114">
        <v>650</v>
      </c>
      <c r="F17" s="89">
        <v>565</v>
      </c>
      <c r="G17" s="115">
        <v>65809</v>
      </c>
      <c r="H17" s="90">
        <v>536</v>
      </c>
      <c r="I17" s="92">
        <f t="shared" si="0"/>
        <v>-0.17538461538461539</v>
      </c>
    </row>
    <row r="18" spans="1:9" ht="13.15" customHeight="1" x14ac:dyDescent="0.2">
      <c r="A18" s="112" t="s">
        <v>138</v>
      </c>
      <c r="B18" s="113" t="s">
        <v>25</v>
      </c>
      <c r="C18" s="114">
        <v>6740</v>
      </c>
      <c r="D18" s="114">
        <v>6740</v>
      </c>
      <c r="E18" s="114">
        <v>5070</v>
      </c>
      <c r="F18" s="89">
        <v>2700</v>
      </c>
      <c r="G18" s="115">
        <v>2700</v>
      </c>
      <c r="H18" s="90">
        <v>2002</v>
      </c>
      <c r="I18" s="92">
        <f t="shared" si="0"/>
        <v>-0.60512820512820509</v>
      </c>
    </row>
    <row r="19" spans="1:9" ht="13.15" customHeight="1" x14ac:dyDescent="0.2">
      <c r="A19" s="112" t="s">
        <v>126</v>
      </c>
      <c r="B19" s="113" t="s">
        <v>124</v>
      </c>
      <c r="C19" s="114">
        <v>945</v>
      </c>
      <c r="D19" s="114">
        <v>48657</v>
      </c>
      <c r="E19" s="114">
        <v>963</v>
      </c>
      <c r="F19" s="89">
        <v>525</v>
      </c>
      <c r="G19" s="115">
        <v>26866</v>
      </c>
      <c r="H19" s="90">
        <v>535</v>
      </c>
      <c r="I19" s="92">
        <f t="shared" si="0"/>
        <v>-0.44444444444444442</v>
      </c>
    </row>
    <row r="20" spans="1:9" ht="13.15" customHeight="1" x14ac:dyDescent="0.2">
      <c r="A20" s="112" t="s">
        <v>126</v>
      </c>
      <c r="B20" s="113" t="s">
        <v>29</v>
      </c>
      <c r="C20" s="114">
        <v>202</v>
      </c>
      <c r="D20" s="114">
        <v>22558</v>
      </c>
      <c r="E20" s="114">
        <v>245</v>
      </c>
      <c r="F20" s="89">
        <v>42</v>
      </c>
      <c r="G20" s="115">
        <v>4410</v>
      </c>
      <c r="H20" s="90">
        <v>48</v>
      </c>
      <c r="I20" s="92">
        <f t="shared" si="0"/>
        <v>-0.80408163265306121</v>
      </c>
    </row>
    <row r="21" spans="1:9" ht="13.15" customHeight="1" x14ac:dyDescent="0.2">
      <c r="A21" s="112" t="s">
        <v>43</v>
      </c>
      <c r="B21" s="113" t="s">
        <v>32</v>
      </c>
      <c r="C21" s="114">
        <v>2704</v>
      </c>
      <c r="D21" s="114">
        <v>162240</v>
      </c>
      <c r="E21" s="114">
        <v>4072</v>
      </c>
      <c r="F21" s="89">
        <v>221</v>
      </c>
      <c r="G21" s="115">
        <v>13260</v>
      </c>
      <c r="H21" s="90">
        <v>333</v>
      </c>
      <c r="I21" s="92">
        <f t="shared" si="0"/>
        <v>-0.91822200392927311</v>
      </c>
    </row>
    <row r="22" spans="1:9" ht="13.15" customHeight="1" x14ac:dyDescent="0.2">
      <c r="A22" s="112" t="s">
        <v>139</v>
      </c>
      <c r="B22" s="113" t="s">
        <v>137</v>
      </c>
      <c r="C22" s="114">
        <v>623</v>
      </c>
      <c r="D22" s="114">
        <v>35728</v>
      </c>
      <c r="E22" s="114">
        <v>661</v>
      </c>
      <c r="F22" s="89">
        <v>585</v>
      </c>
      <c r="G22" s="115">
        <v>33600</v>
      </c>
      <c r="H22" s="90">
        <v>611</v>
      </c>
      <c r="I22" s="92">
        <f t="shared" si="0"/>
        <v>-7.564296520423601E-2</v>
      </c>
    </row>
    <row r="23" spans="1:9" ht="13.15" customHeight="1" x14ac:dyDescent="0.2">
      <c r="A23" s="112" t="s">
        <v>139</v>
      </c>
      <c r="B23" s="113" t="s">
        <v>29</v>
      </c>
      <c r="C23" s="114">
        <v>63</v>
      </c>
      <c r="D23" s="114">
        <v>6615</v>
      </c>
      <c r="E23" s="114">
        <v>67</v>
      </c>
      <c r="F23" s="89">
        <v>0</v>
      </c>
      <c r="G23" s="115">
        <v>0</v>
      </c>
      <c r="H23" s="90">
        <v>0</v>
      </c>
      <c r="I23" s="92">
        <f t="shared" si="0"/>
        <v>-1</v>
      </c>
    </row>
    <row r="24" spans="1:9" ht="13.15" customHeight="1" x14ac:dyDescent="0.2">
      <c r="A24" s="112" t="s">
        <v>44</v>
      </c>
      <c r="B24" s="113" t="s">
        <v>221</v>
      </c>
      <c r="C24" s="114">
        <v>40</v>
      </c>
      <c r="D24" s="114">
        <v>2800</v>
      </c>
      <c r="E24" s="114">
        <v>34</v>
      </c>
      <c r="F24" s="89">
        <v>60</v>
      </c>
      <c r="G24" s="115">
        <v>4200</v>
      </c>
      <c r="H24" s="90">
        <v>55</v>
      </c>
      <c r="I24" s="92">
        <f t="shared" si="0"/>
        <v>0.61764705882352944</v>
      </c>
    </row>
    <row r="25" spans="1:9" ht="13.15" customHeight="1" x14ac:dyDescent="0.2">
      <c r="A25" s="112" t="s">
        <v>44</v>
      </c>
      <c r="B25" s="113" t="s">
        <v>121</v>
      </c>
      <c r="C25" s="114">
        <v>20</v>
      </c>
      <c r="D25" s="114">
        <v>2240</v>
      </c>
      <c r="E25" s="114">
        <v>17</v>
      </c>
      <c r="F25" s="89">
        <v>0</v>
      </c>
      <c r="G25" s="115">
        <v>0</v>
      </c>
      <c r="H25" s="90">
        <v>0</v>
      </c>
      <c r="I25" s="92">
        <f t="shared" si="0"/>
        <v>-1</v>
      </c>
    </row>
    <row r="26" spans="1:9" ht="13.15" customHeight="1" x14ac:dyDescent="0.2">
      <c r="A26" s="112" t="s">
        <v>44</v>
      </c>
      <c r="B26" s="113" t="s">
        <v>200</v>
      </c>
      <c r="C26" s="114">
        <v>0</v>
      </c>
      <c r="D26" s="114">
        <v>0</v>
      </c>
      <c r="E26" s="114">
        <v>0</v>
      </c>
      <c r="F26" s="89">
        <v>0</v>
      </c>
      <c r="G26" s="115">
        <v>2100</v>
      </c>
      <c r="H26" s="90">
        <v>48</v>
      </c>
      <c r="I26" s="93" t="s">
        <v>14</v>
      </c>
    </row>
    <row r="27" spans="1:9" ht="13.15" customHeight="1" x14ac:dyDescent="0.2">
      <c r="A27" s="112" t="s">
        <v>44</v>
      </c>
      <c r="B27" s="113" t="s">
        <v>26</v>
      </c>
      <c r="C27" s="114">
        <v>0</v>
      </c>
      <c r="D27" s="114">
        <v>11960</v>
      </c>
      <c r="E27" s="114">
        <v>299</v>
      </c>
      <c r="F27" s="89">
        <v>0</v>
      </c>
      <c r="G27" s="115">
        <v>28800</v>
      </c>
      <c r="H27" s="90">
        <v>720</v>
      </c>
      <c r="I27" s="92">
        <f t="shared" si="0"/>
        <v>1.4080267558528428</v>
      </c>
    </row>
    <row r="28" spans="1:9" ht="13.15" customHeight="1" x14ac:dyDescent="0.2">
      <c r="A28" s="112" t="s">
        <v>44</v>
      </c>
      <c r="B28" s="113" t="s">
        <v>122</v>
      </c>
      <c r="C28" s="114">
        <v>45</v>
      </c>
      <c r="D28" s="114">
        <v>45</v>
      </c>
      <c r="E28" s="114">
        <v>73</v>
      </c>
      <c r="F28" s="89">
        <v>0</v>
      </c>
      <c r="G28" s="115">
        <v>0</v>
      </c>
      <c r="H28" s="90">
        <v>0</v>
      </c>
      <c r="I28" s="92">
        <f t="shared" si="0"/>
        <v>-1</v>
      </c>
    </row>
    <row r="29" spans="1:9" ht="13.15" customHeight="1" x14ac:dyDescent="0.2">
      <c r="A29" s="112" t="s">
        <v>44</v>
      </c>
      <c r="B29" s="113" t="s">
        <v>137</v>
      </c>
      <c r="C29" s="114">
        <v>172</v>
      </c>
      <c r="D29" s="114">
        <v>8526</v>
      </c>
      <c r="E29" s="114">
        <v>170</v>
      </c>
      <c r="F29" s="89">
        <v>0</v>
      </c>
      <c r="G29" s="115">
        <v>0</v>
      </c>
      <c r="H29" s="90">
        <v>0</v>
      </c>
      <c r="I29" s="92">
        <f t="shared" si="0"/>
        <v>-1</v>
      </c>
    </row>
    <row r="30" spans="1:9" ht="13.15" customHeight="1" x14ac:dyDescent="0.2">
      <c r="A30" s="112" t="s">
        <v>44</v>
      </c>
      <c r="B30" s="113" t="s">
        <v>29</v>
      </c>
      <c r="C30" s="114">
        <v>1014</v>
      </c>
      <c r="D30" s="114">
        <v>65328</v>
      </c>
      <c r="E30" s="114">
        <v>1277</v>
      </c>
      <c r="F30" s="89">
        <v>111</v>
      </c>
      <c r="G30" s="115">
        <v>4463</v>
      </c>
      <c r="H30" s="90">
        <v>136</v>
      </c>
      <c r="I30" s="92">
        <f t="shared" si="0"/>
        <v>-0.89350039154267813</v>
      </c>
    </row>
    <row r="31" spans="1:9" ht="13.15" customHeight="1" x14ac:dyDescent="0.2">
      <c r="A31" s="112" t="s">
        <v>44</v>
      </c>
      <c r="B31" s="113" t="s">
        <v>31</v>
      </c>
      <c r="C31" s="114">
        <v>21879</v>
      </c>
      <c r="D31" s="114">
        <v>209271</v>
      </c>
      <c r="E31" s="114">
        <v>28381</v>
      </c>
      <c r="F31" s="89">
        <v>17670</v>
      </c>
      <c r="G31" s="115">
        <v>95034</v>
      </c>
      <c r="H31" s="90">
        <v>22733</v>
      </c>
      <c r="I31" s="92">
        <f t="shared" si="0"/>
        <v>-0.199006377506078</v>
      </c>
    </row>
    <row r="32" spans="1:9" ht="13.15" customHeight="1" x14ac:dyDescent="0.2">
      <c r="A32" s="112" t="s">
        <v>44</v>
      </c>
      <c r="B32" s="113" t="s">
        <v>32</v>
      </c>
      <c r="C32" s="114">
        <v>16492</v>
      </c>
      <c r="D32" s="114">
        <v>970404</v>
      </c>
      <c r="E32" s="114">
        <v>24749</v>
      </c>
      <c r="F32" s="89">
        <v>7795</v>
      </c>
      <c r="G32" s="115">
        <v>467700</v>
      </c>
      <c r="H32" s="90">
        <v>11739</v>
      </c>
      <c r="I32" s="92">
        <f t="shared" si="0"/>
        <v>-0.52567780516384499</v>
      </c>
    </row>
    <row r="33" spans="1:9" ht="13.15" customHeight="1" x14ac:dyDescent="0.2">
      <c r="A33" s="112" t="s">
        <v>44</v>
      </c>
      <c r="B33" s="113" t="s">
        <v>125</v>
      </c>
      <c r="C33" s="114">
        <v>126</v>
      </c>
      <c r="D33" s="114">
        <v>136</v>
      </c>
      <c r="E33" s="114">
        <v>407</v>
      </c>
      <c r="F33" s="89">
        <v>0</v>
      </c>
      <c r="G33" s="115">
        <v>0</v>
      </c>
      <c r="H33" s="90">
        <v>0</v>
      </c>
      <c r="I33" s="92">
        <f t="shared" si="0"/>
        <v>-1</v>
      </c>
    </row>
    <row r="34" spans="1:9" ht="13.15" customHeight="1" x14ac:dyDescent="0.2">
      <c r="A34" s="112" t="s">
        <v>44</v>
      </c>
      <c r="B34" s="113" t="s">
        <v>33</v>
      </c>
      <c r="C34" s="114">
        <v>162</v>
      </c>
      <c r="D34" s="114">
        <v>203</v>
      </c>
      <c r="E34" s="114">
        <v>1933</v>
      </c>
      <c r="F34" s="89">
        <v>270</v>
      </c>
      <c r="G34" s="115">
        <v>320</v>
      </c>
      <c r="H34" s="90">
        <v>1526</v>
      </c>
      <c r="I34" s="92">
        <f t="shared" si="0"/>
        <v>-0.21055354371443352</v>
      </c>
    </row>
    <row r="35" spans="1:9" ht="13.15" customHeight="1" x14ac:dyDescent="0.2">
      <c r="A35" s="112" t="s">
        <v>44</v>
      </c>
      <c r="B35" s="113" t="s">
        <v>246</v>
      </c>
      <c r="C35" s="114">
        <v>0</v>
      </c>
      <c r="D35" s="114">
        <v>0</v>
      </c>
      <c r="E35" s="114">
        <v>0</v>
      </c>
      <c r="F35" s="89">
        <v>54</v>
      </c>
      <c r="G35" s="115">
        <v>54</v>
      </c>
      <c r="H35" s="90">
        <v>76</v>
      </c>
      <c r="I35" s="93" t="s">
        <v>14</v>
      </c>
    </row>
    <row r="36" spans="1:9" ht="13.15" customHeight="1" x14ac:dyDescent="0.2">
      <c r="A36" s="112" t="s">
        <v>44</v>
      </c>
      <c r="B36" s="113" t="s">
        <v>34</v>
      </c>
      <c r="C36" s="114">
        <v>238</v>
      </c>
      <c r="D36" s="114">
        <v>14280</v>
      </c>
      <c r="E36" s="114">
        <v>364</v>
      </c>
      <c r="F36" s="89">
        <v>312</v>
      </c>
      <c r="G36" s="115">
        <v>16360</v>
      </c>
      <c r="H36" s="90">
        <v>458</v>
      </c>
      <c r="I36" s="92">
        <f t="shared" si="0"/>
        <v>0.25824175824175827</v>
      </c>
    </row>
    <row r="37" spans="1:9" ht="13.15" customHeight="1" x14ac:dyDescent="0.2">
      <c r="A37" s="112" t="s">
        <v>44</v>
      </c>
      <c r="B37" s="113" t="s">
        <v>35</v>
      </c>
      <c r="C37" s="114">
        <v>0</v>
      </c>
      <c r="D37" s="114">
        <v>20</v>
      </c>
      <c r="E37" s="114">
        <v>498</v>
      </c>
      <c r="F37" s="89">
        <v>0</v>
      </c>
      <c r="G37" s="115">
        <v>0</v>
      </c>
      <c r="H37" s="90">
        <v>0</v>
      </c>
      <c r="I37" s="92">
        <f t="shared" si="0"/>
        <v>-1</v>
      </c>
    </row>
    <row r="38" spans="1:9" ht="13.15" customHeight="1" x14ac:dyDescent="0.2">
      <c r="A38" s="112" t="s">
        <v>44</v>
      </c>
      <c r="B38" s="113" t="s">
        <v>203</v>
      </c>
      <c r="C38" s="114">
        <v>20</v>
      </c>
      <c r="D38" s="114">
        <v>1400</v>
      </c>
      <c r="E38" s="114">
        <v>17</v>
      </c>
      <c r="F38" s="89">
        <v>0</v>
      </c>
      <c r="G38" s="115">
        <v>0</v>
      </c>
      <c r="H38" s="90">
        <v>0</v>
      </c>
      <c r="I38" s="92">
        <f t="shared" si="0"/>
        <v>-1</v>
      </c>
    </row>
    <row r="39" spans="1:9" ht="13.15" customHeight="1" x14ac:dyDescent="0.2">
      <c r="A39" s="112" t="s">
        <v>99</v>
      </c>
      <c r="B39" s="113" t="s">
        <v>27</v>
      </c>
      <c r="C39" s="114">
        <v>0</v>
      </c>
      <c r="D39" s="114">
        <v>0</v>
      </c>
      <c r="E39" s="114">
        <v>0</v>
      </c>
      <c r="F39" s="89">
        <v>60</v>
      </c>
      <c r="G39" s="115">
        <v>60</v>
      </c>
      <c r="H39" s="90">
        <v>97</v>
      </c>
      <c r="I39" s="93" t="s">
        <v>14</v>
      </c>
    </row>
    <row r="40" spans="1:9" ht="13.15" customHeight="1" x14ac:dyDescent="0.2">
      <c r="A40" s="112" t="s">
        <v>99</v>
      </c>
      <c r="B40" s="113" t="s">
        <v>137</v>
      </c>
      <c r="C40" s="114">
        <v>125</v>
      </c>
      <c r="D40" s="114">
        <v>6790</v>
      </c>
      <c r="E40" s="114">
        <v>131</v>
      </c>
      <c r="F40" s="89">
        <v>84</v>
      </c>
      <c r="G40" s="115">
        <v>4704</v>
      </c>
      <c r="H40" s="90">
        <v>89</v>
      </c>
      <c r="I40" s="92">
        <f t="shared" si="0"/>
        <v>-0.32061068702290074</v>
      </c>
    </row>
    <row r="41" spans="1:9" ht="13.15" customHeight="1" x14ac:dyDescent="0.2">
      <c r="A41" s="112" t="s">
        <v>99</v>
      </c>
      <c r="B41" s="113" t="s">
        <v>29</v>
      </c>
      <c r="C41" s="114">
        <v>1689</v>
      </c>
      <c r="D41" s="114">
        <v>100220</v>
      </c>
      <c r="E41" s="114">
        <v>1960</v>
      </c>
      <c r="F41" s="89">
        <v>2403</v>
      </c>
      <c r="G41" s="115">
        <v>144089</v>
      </c>
      <c r="H41" s="90">
        <v>2801</v>
      </c>
      <c r="I41" s="92">
        <f t="shared" si="0"/>
        <v>0.42908163265306121</v>
      </c>
    </row>
    <row r="42" spans="1:9" ht="13.15" customHeight="1" x14ac:dyDescent="0.2">
      <c r="A42" s="112" t="s">
        <v>45</v>
      </c>
      <c r="B42" s="113" t="s">
        <v>32</v>
      </c>
      <c r="C42" s="114">
        <v>410</v>
      </c>
      <c r="D42" s="114">
        <v>24600</v>
      </c>
      <c r="E42" s="114">
        <v>617</v>
      </c>
      <c r="F42" s="89">
        <v>1734</v>
      </c>
      <c r="G42" s="115">
        <v>104040</v>
      </c>
      <c r="H42" s="90">
        <v>2611</v>
      </c>
      <c r="I42" s="92">
        <f t="shared" si="0"/>
        <v>3.2317666126418154</v>
      </c>
    </row>
    <row r="43" spans="1:9" ht="13.15" customHeight="1" x14ac:dyDescent="0.2">
      <c r="A43" s="112" t="s">
        <v>46</v>
      </c>
      <c r="B43" s="113" t="s">
        <v>25</v>
      </c>
      <c r="C43" s="114">
        <v>2070</v>
      </c>
      <c r="D43" s="114">
        <v>2790</v>
      </c>
      <c r="E43" s="114">
        <v>2191</v>
      </c>
      <c r="F43" s="89">
        <v>0</v>
      </c>
      <c r="G43" s="115">
        <v>0</v>
      </c>
      <c r="H43" s="90">
        <v>0</v>
      </c>
      <c r="I43" s="92">
        <f t="shared" si="0"/>
        <v>-1</v>
      </c>
    </row>
    <row r="44" spans="1:9" ht="13.15" customHeight="1" x14ac:dyDescent="0.2">
      <c r="A44" s="112" t="s">
        <v>46</v>
      </c>
      <c r="B44" s="113" t="s">
        <v>199</v>
      </c>
      <c r="C44" s="114">
        <v>0</v>
      </c>
      <c r="D44" s="114">
        <v>1246</v>
      </c>
      <c r="E44" s="114">
        <v>20</v>
      </c>
      <c r="F44" s="89">
        <v>0</v>
      </c>
      <c r="G44" s="115">
        <v>0</v>
      </c>
      <c r="H44" s="90">
        <v>0</v>
      </c>
      <c r="I44" s="92">
        <f t="shared" si="0"/>
        <v>-1</v>
      </c>
    </row>
    <row r="45" spans="1:9" ht="13.15" customHeight="1" x14ac:dyDescent="0.2">
      <c r="A45" s="112" t="s">
        <v>46</v>
      </c>
      <c r="B45" s="113" t="s">
        <v>208</v>
      </c>
      <c r="C45" s="114">
        <v>0</v>
      </c>
      <c r="D45" s="114">
        <v>1858</v>
      </c>
      <c r="E45" s="114">
        <v>20</v>
      </c>
      <c r="F45" s="89">
        <v>0</v>
      </c>
      <c r="G45" s="115">
        <v>0</v>
      </c>
      <c r="H45" s="90">
        <v>0</v>
      </c>
      <c r="I45" s="92">
        <f t="shared" si="0"/>
        <v>-1</v>
      </c>
    </row>
    <row r="46" spans="1:9" ht="13.15" customHeight="1" x14ac:dyDescent="0.2">
      <c r="A46" s="112" t="s">
        <v>46</v>
      </c>
      <c r="B46" s="113" t="s">
        <v>29</v>
      </c>
      <c r="C46" s="114">
        <v>210</v>
      </c>
      <c r="D46" s="114">
        <v>21838</v>
      </c>
      <c r="E46" s="114">
        <v>231</v>
      </c>
      <c r="F46" s="89">
        <v>63</v>
      </c>
      <c r="G46" s="115">
        <v>6615</v>
      </c>
      <c r="H46" s="90">
        <v>76</v>
      </c>
      <c r="I46" s="92">
        <f t="shared" si="0"/>
        <v>-0.67099567099567103</v>
      </c>
    </row>
    <row r="47" spans="1:9" ht="13.15" customHeight="1" x14ac:dyDescent="0.2">
      <c r="A47" s="112" t="s">
        <v>46</v>
      </c>
      <c r="B47" s="113" t="s">
        <v>40</v>
      </c>
      <c r="C47" s="114">
        <v>0</v>
      </c>
      <c r="D47" s="114">
        <v>24746</v>
      </c>
      <c r="E47" s="114">
        <v>308</v>
      </c>
      <c r="F47" s="89">
        <v>0</v>
      </c>
      <c r="G47" s="115">
        <v>5230</v>
      </c>
      <c r="H47" s="90">
        <v>77</v>
      </c>
      <c r="I47" s="92">
        <f t="shared" si="0"/>
        <v>-0.75</v>
      </c>
    </row>
    <row r="48" spans="1:9" ht="13.15" customHeight="1" x14ac:dyDescent="0.2">
      <c r="A48" s="112" t="s">
        <v>46</v>
      </c>
      <c r="B48" s="113" t="s">
        <v>31</v>
      </c>
      <c r="C48" s="114">
        <v>2960</v>
      </c>
      <c r="D48" s="114">
        <v>2960</v>
      </c>
      <c r="E48" s="114">
        <v>3771</v>
      </c>
      <c r="F48" s="89">
        <v>0</v>
      </c>
      <c r="G48" s="115">
        <v>0</v>
      </c>
      <c r="H48" s="90">
        <v>0</v>
      </c>
      <c r="I48" s="92">
        <f t="shared" si="0"/>
        <v>-1</v>
      </c>
    </row>
    <row r="49" spans="1:9" ht="13.15" customHeight="1" x14ac:dyDescent="0.2">
      <c r="A49" s="112" t="s">
        <v>46</v>
      </c>
      <c r="B49" s="91" t="s">
        <v>32</v>
      </c>
      <c r="C49" s="87">
        <v>340</v>
      </c>
      <c r="D49" s="87">
        <v>20400</v>
      </c>
      <c r="E49" s="87">
        <v>512</v>
      </c>
      <c r="F49" s="89">
        <v>0</v>
      </c>
      <c r="G49" s="88">
        <v>0</v>
      </c>
      <c r="H49" s="90">
        <v>0</v>
      </c>
      <c r="I49" s="92">
        <f t="shared" si="0"/>
        <v>-1</v>
      </c>
    </row>
    <row r="50" spans="1:9" ht="13.15" customHeight="1" x14ac:dyDescent="0.2">
      <c r="A50" s="112" t="s">
        <v>47</v>
      </c>
      <c r="B50" s="91" t="s">
        <v>222</v>
      </c>
      <c r="C50" s="87">
        <v>0</v>
      </c>
      <c r="D50" s="87">
        <v>20</v>
      </c>
      <c r="E50" s="87">
        <v>417</v>
      </c>
      <c r="F50" s="89">
        <v>0</v>
      </c>
      <c r="G50" s="88">
        <v>0</v>
      </c>
      <c r="H50" s="90">
        <v>0</v>
      </c>
      <c r="I50" s="92">
        <f t="shared" si="0"/>
        <v>-1</v>
      </c>
    </row>
    <row r="51" spans="1:9" ht="13.15" customHeight="1" x14ac:dyDescent="0.2">
      <c r="A51" s="112" t="s">
        <v>47</v>
      </c>
      <c r="B51" s="91" t="s">
        <v>32</v>
      </c>
      <c r="C51" s="87">
        <v>459</v>
      </c>
      <c r="D51" s="87">
        <v>27540</v>
      </c>
      <c r="E51" s="87">
        <v>691</v>
      </c>
      <c r="F51" s="89">
        <v>918</v>
      </c>
      <c r="G51" s="88">
        <v>55080</v>
      </c>
      <c r="H51" s="90">
        <v>1383</v>
      </c>
      <c r="I51" s="92">
        <f t="shared" si="0"/>
        <v>1.0014471780028944</v>
      </c>
    </row>
    <row r="52" spans="1:9" ht="13.15" customHeight="1" x14ac:dyDescent="0.2">
      <c r="A52" s="112" t="s">
        <v>233</v>
      </c>
      <c r="B52" s="91" t="s">
        <v>199</v>
      </c>
      <c r="C52" s="87">
        <v>0</v>
      </c>
      <c r="D52" s="87">
        <v>16802</v>
      </c>
      <c r="E52" s="87">
        <v>248</v>
      </c>
      <c r="F52" s="89">
        <v>0</v>
      </c>
      <c r="G52" s="88">
        <v>0</v>
      </c>
      <c r="H52" s="90">
        <v>0</v>
      </c>
      <c r="I52" s="92">
        <f t="shared" si="0"/>
        <v>-1</v>
      </c>
    </row>
    <row r="53" spans="1:9" ht="13.15" customHeight="1" x14ac:dyDescent="0.2">
      <c r="A53" s="112" t="s">
        <v>233</v>
      </c>
      <c r="B53" s="91" t="s">
        <v>40</v>
      </c>
      <c r="C53" s="87">
        <v>0</v>
      </c>
      <c r="D53" s="87">
        <v>2200</v>
      </c>
      <c r="E53" s="87">
        <v>11</v>
      </c>
      <c r="F53" s="89">
        <v>0</v>
      </c>
      <c r="G53" s="88">
        <v>0</v>
      </c>
      <c r="H53" s="90">
        <v>0</v>
      </c>
      <c r="I53" s="92">
        <f t="shared" si="0"/>
        <v>-1</v>
      </c>
    </row>
    <row r="54" spans="1:9" ht="13.15" customHeight="1" x14ac:dyDescent="0.2">
      <c r="A54" s="112" t="s">
        <v>158</v>
      </c>
      <c r="B54" s="91" t="s">
        <v>124</v>
      </c>
      <c r="C54" s="87">
        <v>0</v>
      </c>
      <c r="D54" s="87">
        <v>0</v>
      </c>
      <c r="E54" s="87">
        <v>0</v>
      </c>
      <c r="F54" s="89">
        <v>21</v>
      </c>
      <c r="G54" s="88">
        <v>1176</v>
      </c>
      <c r="H54" s="90">
        <v>22</v>
      </c>
      <c r="I54" s="93" t="s">
        <v>14</v>
      </c>
    </row>
    <row r="55" spans="1:9" ht="13.15" customHeight="1" x14ac:dyDescent="0.2">
      <c r="A55" s="112" t="s">
        <v>158</v>
      </c>
      <c r="B55" s="91" t="s">
        <v>29</v>
      </c>
      <c r="C55" s="87">
        <v>240</v>
      </c>
      <c r="D55" s="87">
        <v>20270</v>
      </c>
      <c r="E55" s="87">
        <v>324</v>
      </c>
      <c r="F55" s="89">
        <v>60</v>
      </c>
      <c r="G55" s="88">
        <v>4800</v>
      </c>
      <c r="H55" s="90">
        <v>77</v>
      </c>
      <c r="I55" s="92">
        <f t="shared" si="0"/>
        <v>-0.76234567901234573</v>
      </c>
    </row>
    <row r="56" spans="1:9" ht="13.15" customHeight="1" x14ac:dyDescent="0.2">
      <c r="A56" s="112" t="s">
        <v>48</v>
      </c>
      <c r="B56" s="91" t="s">
        <v>200</v>
      </c>
      <c r="C56" s="87">
        <v>0</v>
      </c>
      <c r="D56" s="87">
        <v>0</v>
      </c>
      <c r="E56" s="87">
        <v>0</v>
      </c>
      <c r="F56" s="89">
        <v>0</v>
      </c>
      <c r="G56" s="88">
        <v>4200</v>
      </c>
      <c r="H56" s="90">
        <v>91</v>
      </c>
      <c r="I56" s="93" t="s">
        <v>14</v>
      </c>
    </row>
    <row r="57" spans="1:9" ht="13.15" customHeight="1" x14ac:dyDescent="0.2">
      <c r="A57" s="112" t="s">
        <v>48</v>
      </c>
      <c r="B57" s="91" t="s">
        <v>26</v>
      </c>
      <c r="C57" s="87">
        <v>0</v>
      </c>
      <c r="D57" s="87">
        <v>11040</v>
      </c>
      <c r="E57" s="87">
        <v>552</v>
      </c>
      <c r="F57" s="89">
        <v>0</v>
      </c>
      <c r="G57" s="88">
        <v>0</v>
      </c>
      <c r="H57" s="90">
        <v>0</v>
      </c>
      <c r="I57" s="92">
        <f t="shared" si="0"/>
        <v>-1</v>
      </c>
    </row>
    <row r="58" spans="1:9" ht="13.15" customHeight="1" x14ac:dyDescent="0.2">
      <c r="A58" s="112" t="s">
        <v>48</v>
      </c>
      <c r="B58" s="91" t="s">
        <v>31</v>
      </c>
      <c r="C58" s="87">
        <v>0</v>
      </c>
      <c r="D58" s="87">
        <v>0</v>
      </c>
      <c r="E58" s="87">
        <v>0</v>
      </c>
      <c r="F58" s="89">
        <v>640</v>
      </c>
      <c r="G58" s="88">
        <v>640</v>
      </c>
      <c r="H58" s="90">
        <v>815</v>
      </c>
      <c r="I58" s="93" t="s">
        <v>14</v>
      </c>
    </row>
    <row r="59" spans="1:9" ht="13.15" customHeight="1" x14ac:dyDescent="0.2">
      <c r="A59" s="112" t="s">
        <v>48</v>
      </c>
      <c r="B59" s="91" t="s">
        <v>35</v>
      </c>
      <c r="C59" s="87">
        <v>0</v>
      </c>
      <c r="D59" s="87">
        <v>76</v>
      </c>
      <c r="E59" s="87">
        <v>1880</v>
      </c>
      <c r="F59" s="89">
        <v>0</v>
      </c>
      <c r="G59" s="88">
        <v>103</v>
      </c>
      <c r="H59" s="90">
        <v>2505</v>
      </c>
      <c r="I59" s="92">
        <f t="shared" si="0"/>
        <v>0.33244680851063829</v>
      </c>
    </row>
    <row r="60" spans="1:9" ht="13.15" customHeight="1" x14ac:dyDescent="0.2">
      <c r="A60" s="112" t="s">
        <v>207</v>
      </c>
      <c r="B60" s="91" t="s">
        <v>29</v>
      </c>
      <c r="C60" s="87">
        <v>0</v>
      </c>
      <c r="D60" s="87">
        <v>0</v>
      </c>
      <c r="E60" s="87">
        <v>0</v>
      </c>
      <c r="F60" s="89">
        <v>20</v>
      </c>
      <c r="G60" s="88">
        <v>1440</v>
      </c>
      <c r="H60" s="90">
        <v>29</v>
      </c>
      <c r="I60" s="93" t="s">
        <v>14</v>
      </c>
    </row>
    <row r="61" spans="1:9" ht="13.15" customHeight="1" x14ac:dyDescent="0.2">
      <c r="A61" s="112" t="s">
        <v>100</v>
      </c>
      <c r="B61" s="91" t="s">
        <v>25</v>
      </c>
      <c r="C61" s="87">
        <v>16944</v>
      </c>
      <c r="D61" s="87">
        <v>18384</v>
      </c>
      <c r="E61" s="87">
        <v>14260</v>
      </c>
      <c r="F61" s="89">
        <v>13106</v>
      </c>
      <c r="G61" s="88">
        <v>13106</v>
      </c>
      <c r="H61" s="90">
        <v>9842</v>
      </c>
      <c r="I61" s="92">
        <f t="shared" si="0"/>
        <v>-0.30981767180925668</v>
      </c>
    </row>
    <row r="62" spans="1:9" ht="13.15" customHeight="1" x14ac:dyDescent="0.2">
      <c r="A62" s="112" t="s">
        <v>100</v>
      </c>
      <c r="B62" s="91" t="s">
        <v>137</v>
      </c>
      <c r="C62" s="87">
        <v>0</v>
      </c>
      <c r="D62" s="87">
        <v>0</v>
      </c>
      <c r="E62" s="87">
        <v>0</v>
      </c>
      <c r="F62" s="89">
        <v>105</v>
      </c>
      <c r="G62" s="88">
        <v>5390</v>
      </c>
      <c r="H62" s="90">
        <v>108</v>
      </c>
      <c r="I62" s="93" t="s">
        <v>14</v>
      </c>
    </row>
    <row r="63" spans="1:9" ht="13.15" customHeight="1" x14ac:dyDescent="0.2">
      <c r="A63" s="112" t="s">
        <v>100</v>
      </c>
      <c r="B63" s="91" t="s">
        <v>29</v>
      </c>
      <c r="C63" s="87">
        <v>1172</v>
      </c>
      <c r="D63" s="87">
        <v>122362</v>
      </c>
      <c r="E63" s="87">
        <v>1301</v>
      </c>
      <c r="F63" s="89">
        <v>859</v>
      </c>
      <c r="G63" s="88">
        <v>90706</v>
      </c>
      <c r="H63" s="90">
        <v>967</v>
      </c>
      <c r="I63" s="92">
        <f t="shared" si="0"/>
        <v>-0.25672559569561876</v>
      </c>
    </row>
    <row r="64" spans="1:9" ht="13.15" customHeight="1" x14ac:dyDescent="0.2">
      <c r="A64" s="112" t="s">
        <v>76</v>
      </c>
      <c r="B64" s="91" t="s">
        <v>200</v>
      </c>
      <c r="C64" s="87">
        <v>0</v>
      </c>
      <c r="D64" s="87">
        <v>0</v>
      </c>
      <c r="E64" s="87">
        <v>0</v>
      </c>
      <c r="F64" s="89">
        <v>0</v>
      </c>
      <c r="G64" s="88">
        <v>13090</v>
      </c>
      <c r="H64" s="90">
        <v>264</v>
      </c>
      <c r="I64" s="93" t="s">
        <v>14</v>
      </c>
    </row>
    <row r="65" spans="1:9" ht="13.15" customHeight="1" x14ac:dyDescent="0.2">
      <c r="A65" s="112" t="s">
        <v>76</v>
      </c>
      <c r="B65" s="91" t="s">
        <v>28</v>
      </c>
      <c r="C65" s="87">
        <v>18</v>
      </c>
      <c r="D65" s="87">
        <v>18</v>
      </c>
      <c r="E65" s="87">
        <v>29</v>
      </c>
      <c r="F65" s="89">
        <v>0</v>
      </c>
      <c r="G65" s="88">
        <v>0</v>
      </c>
      <c r="H65" s="90">
        <v>0</v>
      </c>
      <c r="I65" s="92">
        <f t="shared" si="0"/>
        <v>-1</v>
      </c>
    </row>
    <row r="66" spans="1:9" ht="13.15" customHeight="1" x14ac:dyDescent="0.2">
      <c r="A66" s="112" t="s">
        <v>76</v>
      </c>
      <c r="B66" s="91" t="s">
        <v>123</v>
      </c>
      <c r="C66" s="87">
        <v>35</v>
      </c>
      <c r="D66" s="87">
        <v>35</v>
      </c>
      <c r="E66" s="87">
        <v>56</v>
      </c>
      <c r="F66" s="89">
        <v>0</v>
      </c>
      <c r="G66" s="88">
        <v>0</v>
      </c>
      <c r="H66" s="90">
        <v>0</v>
      </c>
      <c r="I66" s="92">
        <f t="shared" si="0"/>
        <v>-1</v>
      </c>
    </row>
    <row r="67" spans="1:9" ht="13.15" customHeight="1" x14ac:dyDescent="0.2">
      <c r="A67" s="112" t="s">
        <v>76</v>
      </c>
      <c r="B67" s="91" t="s">
        <v>208</v>
      </c>
      <c r="C67" s="87">
        <v>0</v>
      </c>
      <c r="D67" s="87">
        <v>37046</v>
      </c>
      <c r="E67" s="87">
        <v>512</v>
      </c>
      <c r="F67" s="89">
        <v>0</v>
      </c>
      <c r="G67" s="88">
        <v>31449</v>
      </c>
      <c r="H67" s="90">
        <v>436</v>
      </c>
      <c r="I67" s="92">
        <f t="shared" si="0"/>
        <v>-0.1484375</v>
      </c>
    </row>
    <row r="68" spans="1:9" ht="13.15" customHeight="1" x14ac:dyDescent="0.2">
      <c r="A68" s="112" t="s">
        <v>76</v>
      </c>
      <c r="B68" s="91" t="s">
        <v>137</v>
      </c>
      <c r="C68" s="87">
        <v>1152</v>
      </c>
      <c r="D68" s="87">
        <v>94651</v>
      </c>
      <c r="E68" s="87">
        <v>1072</v>
      </c>
      <c r="F68" s="89">
        <v>458</v>
      </c>
      <c r="G68" s="88">
        <v>29668</v>
      </c>
      <c r="H68" s="90">
        <v>464</v>
      </c>
      <c r="I68" s="92">
        <f t="shared" si="0"/>
        <v>-0.56716417910447758</v>
      </c>
    </row>
    <row r="69" spans="1:9" ht="13.15" customHeight="1" x14ac:dyDescent="0.2">
      <c r="A69" s="112" t="s">
        <v>76</v>
      </c>
      <c r="B69" s="91" t="s">
        <v>29</v>
      </c>
      <c r="C69" s="87">
        <v>588</v>
      </c>
      <c r="D69" s="87">
        <v>47390</v>
      </c>
      <c r="E69" s="87">
        <v>725</v>
      </c>
      <c r="F69" s="89">
        <v>607</v>
      </c>
      <c r="G69" s="88">
        <v>60475</v>
      </c>
      <c r="H69" s="90">
        <v>702</v>
      </c>
      <c r="I69" s="92">
        <f t="shared" si="0"/>
        <v>-3.1724137931034485E-2</v>
      </c>
    </row>
    <row r="70" spans="1:9" ht="13.15" customHeight="1" x14ac:dyDescent="0.2">
      <c r="A70" s="112" t="s">
        <v>76</v>
      </c>
      <c r="B70" s="91" t="s">
        <v>40</v>
      </c>
      <c r="C70" s="87">
        <v>0</v>
      </c>
      <c r="D70" s="87">
        <v>10489</v>
      </c>
      <c r="E70" s="87">
        <v>133</v>
      </c>
      <c r="F70" s="89">
        <v>0</v>
      </c>
      <c r="G70" s="88">
        <v>88300</v>
      </c>
      <c r="H70" s="90">
        <v>1189</v>
      </c>
      <c r="I70" s="92">
        <f t="shared" si="0"/>
        <v>7.9398496240601499</v>
      </c>
    </row>
    <row r="71" spans="1:9" ht="13.15" customHeight="1" x14ac:dyDescent="0.2">
      <c r="A71" s="112" t="s">
        <v>140</v>
      </c>
      <c r="B71" s="91" t="s">
        <v>124</v>
      </c>
      <c r="C71" s="87">
        <v>21</v>
      </c>
      <c r="D71" s="87">
        <v>1176</v>
      </c>
      <c r="E71" s="87">
        <v>22</v>
      </c>
      <c r="F71" s="89">
        <v>42</v>
      </c>
      <c r="G71" s="88">
        <v>2282</v>
      </c>
      <c r="H71" s="90">
        <v>43</v>
      </c>
      <c r="I71" s="92">
        <f t="shared" si="0"/>
        <v>0.95454545454545459</v>
      </c>
    </row>
    <row r="72" spans="1:9" ht="13.15" customHeight="1" x14ac:dyDescent="0.2">
      <c r="A72" s="112" t="s">
        <v>140</v>
      </c>
      <c r="B72" s="91" t="s">
        <v>223</v>
      </c>
      <c r="C72" s="87">
        <v>0</v>
      </c>
      <c r="D72" s="87">
        <v>0</v>
      </c>
      <c r="E72" s="87">
        <v>0</v>
      </c>
      <c r="F72" s="89">
        <v>0</v>
      </c>
      <c r="G72" s="88">
        <v>4000</v>
      </c>
      <c r="H72" s="90">
        <v>40</v>
      </c>
      <c r="I72" s="93" t="s">
        <v>14</v>
      </c>
    </row>
    <row r="73" spans="1:9" ht="13.15" customHeight="1" x14ac:dyDescent="0.2">
      <c r="A73" s="112" t="s">
        <v>77</v>
      </c>
      <c r="B73" s="91" t="s">
        <v>137</v>
      </c>
      <c r="C73" s="87">
        <v>625</v>
      </c>
      <c r="D73" s="87">
        <v>40016</v>
      </c>
      <c r="E73" s="87">
        <v>640</v>
      </c>
      <c r="F73" s="89">
        <v>1316</v>
      </c>
      <c r="G73" s="88">
        <v>97161</v>
      </c>
      <c r="H73" s="90">
        <v>1228</v>
      </c>
      <c r="I73" s="92">
        <f t="shared" si="0"/>
        <v>0.91874999999999996</v>
      </c>
    </row>
    <row r="74" spans="1:9" ht="13.15" customHeight="1" x14ac:dyDescent="0.2">
      <c r="A74" s="112" t="s">
        <v>77</v>
      </c>
      <c r="B74" s="91" t="s">
        <v>29</v>
      </c>
      <c r="C74" s="87">
        <v>1637</v>
      </c>
      <c r="D74" s="87">
        <v>118732</v>
      </c>
      <c r="E74" s="87">
        <v>2008</v>
      </c>
      <c r="F74" s="89">
        <v>1164</v>
      </c>
      <c r="G74" s="88">
        <v>90192</v>
      </c>
      <c r="H74" s="90">
        <v>1420</v>
      </c>
      <c r="I74" s="92">
        <f t="shared" si="0"/>
        <v>-0.29282868525896416</v>
      </c>
    </row>
    <row r="75" spans="1:9" ht="13.15" customHeight="1" x14ac:dyDescent="0.2">
      <c r="A75" s="112" t="s">
        <v>77</v>
      </c>
      <c r="B75" s="91" t="s">
        <v>40</v>
      </c>
      <c r="C75" s="87">
        <v>0</v>
      </c>
      <c r="D75" s="87">
        <v>1850</v>
      </c>
      <c r="E75" s="87">
        <v>20</v>
      </c>
      <c r="F75" s="89">
        <v>0</v>
      </c>
      <c r="G75" s="88">
        <v>3700</v>
      </c>
      <c r="H75" s="90">
        <v>51</v>
      </c>
      <c r="I75" s="92">
        <f t="shared" si="0"/>
        <v>1.55</v>
      </c>
    </row>
    <row r="76" spans="1:9" ht="13.15" customHeight="1" x14ac:dyDescent="0.2">
      <c r="A76" s="112" t="s">
        <v>78</v>
      </c>
      <c r="B76" s="91" t="s">
        <v>29</v>
      </c>
      <c r="C76" s="87">
        <v>768</v>
      </c>
      <c r="D76" s="87">
        <v>79384</v>
      </c>
      <c r="E76" s="87">
        <v>852</v>
      </c>
      <c r="F76" s="89">
        <v>1128</v>
      </c>
      <c r="G76" s="88">
        <v>116484</v>
      </c>
      <c r="H76" s="90">
        <v>1288</v>
      </c>
      <c r="I76" s="92">
        <f t="shared" si="0"/>
        <v>0.51173708920187788</v>
      </c>
    </row>
    <row r="77" spans="1:9" ht="13.15" customHeight="1" x14ac:dyDescent="0.2">
      <c r="A77" s="112" t="s">
        <v>78</v>
      </c>
      <c r="B77" s="91" t="s">
        <v>40</v>
      </c>
      <c r="C77" s="87">
        <v>0</v>
      </c>
      <c r="D77" s="87">
        <v>1850</v>
      </c>
      <c r="E77" s="87">
        <v>26</v>
      </c>
      <c r="F77" s="89">
        <v>0</v>
      </c>
      <c r="G77" s="88">
        <v>0</v>
      </c>
      <c r="H77" s="90">
        <v>0</v>
      </c>
      <c r="I77" s="92">
        <f t="shared" si="0"/>
        <v>-1</v>
      </c>
    </row>
    <row r="78" spans="1:9" ht="13.15" customHeight="1" x14ac:dyDescent="0.2">
      <c r="A78" s="112" t="s">
        <v>38</v>
      </c>
      <c r="B78" s="91" t="s">
        <v>141</v>
      </c>
      <c r="C78" s="87">
        <v>40</v>
      </c>
      <c r="D78" s="87">
        <v>6800</v>
      </c>
      <c r="E78" s="87">
        <v>41</v>
      </c>
      <c r="F78" s="89">
        <v>0</v>
      </c>
      <c r="G78" s="88">
        <v>0</v>
      </c>
      <c r="H78" s="90">
        <v>0</v>
      </c>
      <c r="I78" s="92">
        <f t="shared" si="0"/>
        <v>-1</v>
      </c>
    </row>
    <row r="79" spans="1:9" ht="13.15" customHeight="1" x14ac:dyDescent="0.2">
      <c r="A79" s="112" t="s">
        <v>38</v>
      </c>
      <c r="B79" s="91" t="s">
        <v>28</v>
      </c>
      <c r="C79" s="87">
        <v>22</v>
      </c>
      <c r="D79" s="87">
        <v>22</v>
      </c>
      <c r="E79" s="87">
        <v>36</v>
      </c>
      <c r="F79" s="89">
        <v>0</v>
      </c>
      <c r="G79" s="88">
        <v>0</v>
      </c>
      <c r="H79" s="90">
        <v>0</v>
      </c>
      <c r="I79" s="92">
        <f t="shared" si="0"/>
        <v>-1</v>
      </c>
    </row>
    <row r="80" spans="1:9" ht="13.15" customHeight="1" x14ac:dyDescent="0.2">
      <c r="A80" s="112" t="s">
        <v>38</v>
      </c>
      <c r="B80" s="91" t="s">
        <v>123</v>
      </c>
      <c r="C80" s="87">
        <v>49</v>
      </c>
      <c r="D80" s="87">
        <v>49</v>
      </c>
      <c r="E80" s="87">
        <v>79</v>
      </c>
      <c r="F80" s="89">
        <v>17</v>
      </c>
      <c r="G80" s="88">
        <v>17</v>
      </c>
      <c r="H80" s="90">
        <v>27</v>
      </c>
      <c r="I80" s="92">
        <f t="shared" si="0"/>
        <v>-0.65822784810126578</v>
      </c>
    </row>
    <row r="81" spans="1:9" ht="13.15" customHeight="1" x14ac:dyDescent="0.2">
      <c r="A81" s="112" t="s">
        <v>38</v>
      </c>
      <c r="B81" s="91" t="s">
        <v>124</v>
      </c>
      <c r="C81" s="87">
        <v>9757</v>
      </c>
      <c r="D81" s="87">
        <v>668486</v>
      </c>
      <c r="E81" s="87">
        <v>9680</v>
      </c>
      <c r="F81" s="89">
        <v>6161</v>
      </c>
      <c r="G81" s="88">
        <v>427087</v>
      </c>
      <c r="H81" s="90">
        <v>6002</v>
      </c>
      <c r="I81" s="92">
        <f t="shared" si="0"/>
        <v>-0.37995867768595043</v>
      </c>
    </row>
    <row r="82" spans="1:9" ht="13.15" customHeight="1" x14ac:dyDescent="0.2">
      <c r="A82" s="112" t="s">
        <v>38</v>
      </c>
      <c r="B82" s="91" t="s">
        <v>227</v>
      </c>
      <c r="C82" s="87">
        <v>0</v>
      </c>
      <c r="D82" s="87">
        <v>0</v>
      </c>
      <c r="E82" s="87">
        <v>0</v>
      </c>
      <c r="F82" s="89">
        <v>50</v>
      </c>
      <c r="G82" s="88">
        <v>50</v>
      </c>
      <c r="H82" s="90">
        <v>107</v>
      </c>
      <c r="I82" s="93" t="s">
        <v>14</v>
      </c>
    </row>
    <row r="83" spans="1:9" ht="13.15" customHeight="1" x14ac:dyDescent="0.2">
      <c r="A83" s="112" t="s">
        <v>38</v>
      </c>
      <c r="B83" s="91" t="s">
        <v>179</v>
      </c>
      <c r="C83" s="87">
        <v>0</v>
      </c>
      <c r="D83" s="87">
        <v>4</v>
      </c>
      <c r="E83" s="87">
        <v>100</v>
      </c>
      <c r="F83" s="89">
        <v>0</v>
      </c>
      <c r="G83" s="88">
        <v>0</v>
      </c>
      <c r="H83" s="90">
        <v>0</v>
      </c>
      <c r="I83" s="92">
        <f t="shared" si="0"/>
        <v>-1</v>
      </c>
    </row>
    <row r="84" spans="1:9" ht="13.15" customHeight="1" x14ac:dyDescent="0.2">
      <c r="A84" s="112" t="s">
        <v>38</v>
      </c>
      <c r="B84" s="91" t="s">
        <v>29</v>
      </c>
      <c r="C84" s="87">
        <v>13846</v>
      </c>
      <c r="D84" s="87">
        <v>1256069</v>
      </c>
      <c r="E84" s="87">
        <v>15990</v>
      </c>
      <c r="F84" s="89">
        <v>11143</v>
      </c>
      <c r="G84" s="88">
        <v>1038632</v>
      </c>
      <c r="H84" s="90">
        <v>12595</v>
      </c>
      <c r="I84" s="92">
        <f t="shared" si="0"/>
        <v>-0.21232020012507818</v>
      </c>
    </row>
    <row r="85" spans="1:9" ht="13.15" customHeight="1" x14ac:dyDescent="0.2">
      <c r="A85" s="112" t="s">
        <v>38</v>
      </c>
      <c r="B85" s="91" t="s">
        <v>35</v>
      </c>
      <c r="C85" s="87">
        <v>0</v>
      </c>
      <c r="D85" s="87">
        <v>0</v>
      </c>
      <c r="E85" s="87">
        <v>0</v>
      </c>
      <c r="F85" s="89">
        <v>0</v>
      </c>
      <c r="G85" s="88">
        <v>54</v>
      </c>
      <c r="H85" s="90">
        <v>1298</v>
      </c>
      <c r="I85" s="93" t="s">
        <v>14</v>
      </c>
    </row>
    <row r="86" spans="1:9" ht="13.15" customHeight="1" x14ac:dyDescent="0.2">
      <c r="A86" s="112" t="s">
        <v>129</v>
      </c>
      <c r="B86" s="91" t="s">
        <v>137</v>
      </c>
      <c r="C86" s="87">
        <v>965</v>
      </c>
      <c r="D86" s="87">
        <v>49553</v>
      </c>
      <c r="E86" s="87">
        <v>986</v>
      </c>
      <c r="F86" s="89">
        <v>1217</v>
      </c>
      <c r="G86" s="88">
        <v>59779</v>
      </c>
      <c r="H86" s="90">
        <v>1224</v>
      </c>
      <c r="I86" s="92">
        <f t="shared" si="0"/>
        <v>0.2413793103448276</v>
      </c>
    </row>
    <row r="87" spans="1:9" ht="13.15" customHeight="1" x14ac:dyDescent="0.2">
      <c r="A87" s="112" t="s">
        <v>129</v>
      </c>
      <c r="B87" s="91" t="s">
        <v>29</v>
      </c>
      <c r="C87" s="87">
        <v>344</v>
      </c>
      <c r="D87" s="87">
        <v>36020</v>
      </c>
      <c r="E87" s="87">
        <v>413</v>
      </c>
      <c r="F87" s="89">
        <v>640</v>
      </c>
      <c r="G87" s="88">
        <v>70700</v>
      </c>
      <c r="H87" s="90">
        <v>734</v>
      </c>
      <c r="I87" s="92">
        <f t="shared" si="0"/>
        <v>0.77723970944309928</v>
      </c>
    </row>
    <row r="88" spans="1:9" ht="13.15" customHeight="1" x14ac:dyDescent="0.2">
      <c r="A88" s="112" t="s">
        <v>129</v>
      </c>
      <c r="B88" s="91" t="s">
        <v>31</v>
      </c>
      <c r="C88" s="87">
        <v>720</v>
      </c>
      <c r="D88" s="87">
        <v>720</v>
      </c>
      <c r="E88" s="87">
        <v>917</v>
      </c>
      <c r="F88" s="89">
        <v>0</v>
      </c>
      <c r="G88" s="88">
        <v>0</v>
      </c>
      <c r="H88" s="90">
        <v>0</v>
      </c>
      <c r="I88" s="92">
        <f t="shared" si="0"/>
        <v>-1</v>
      </c>
    </row>
    <row r="89" spans="1:9" ht="13.15" customHeight="1" x14ac:dyDescent="0.2">
      <c r="A89" s="112" t="s">
        <v>180</v>
      </c>
      <c r="B89" s="91" t="s">
        <v>25</v>
      </c>
      <c r="C89" s="87">
        <v>0</v>
      </c>
      <c r="D89" s="87">
        <v>0</v>
      </c>
      <c r="E89" s="87">
        <v>0</v>
      </c>
      <c r="F89" s="89">
        <v>60</v>
      </c>
      <c r="G89" s="88">
        <v>60</v>
      </c>
      <c r="H89" s="90">
        <v>48</v>
      </c>
      <c r="I89" s="93" t="s">
        <v>14</v>
      </c>
    </row>
    <row r="90" spans="1:9" ht="13.15" customHeight="1" x14ac:dyDescent="0.2">
      <c r="A90" s="112" t="s">
        <v>80</v>
      </c>
      <c r="B90" s="91" t="s">
        <v>137</v>
      </c>
      <c r="C90" s="87">
        <v>2015</v>
      </c>
      <c r="D90" s="87">
        <v>117356</v>
      </c>
      <c r="E90" s="87">
        <v>2114</v>
      </c>
      <c r="F90" s="89">
        <v>2248</v>
      </c>
      <c r="G90" s="88">
        <v>128007</v>
      </c>
      <c r="H90" s="90">
        <v>2366</v>
      </c>
      <c r="I90" s="92">
        <f t="shared" si="0"/>
        <v>0.11920529801324503</v>
      </c>
    </row>
    <row r="91" spans="1:9" ht="13.15" customHeight="1" x14ac:dyDescent="0.2">
      <c r="A91" s="112" t="s">
        <v>80</v>
      </c>
      <c r="B91" s="91" t="s">
        <v>29</v>
      </c>
      <c r="C91" s="87">
        <v>1807</v>
      </c>
      <c r="D91" s="87">
        <v>122656</v>
      </c>
      <c r="E91" s="87">
        <v>2121</v>
      </c>
      <c r="F91" s="89">
        <v>2115</v>
      </c>
      <c r="G91" s="88">
        <v>148155</v>
      </c>
      <c r="H91" s="90">
        <v>2439</v>
      </c>
      <c r="I91" s="92">
        <f t="shared" si="0"/>
        <v>0.14992927864214992</v>
      </c>
    </row>
    <row r="92" spans="1:9" ht="13.15" customHeight="1" x14ac:dyDescent="0.2">
      <c r="A92" s="112" t="s">
        <v>142</v>
      </c>
      <c r="B92" s="91" t="s">
        <v>137</v>
      </c>
      <c r="C92" s="87">
        <v>82</v>
      </c>
      <c r="D92" s="87">
        <v>5068</v>
      </c>
      <c r="E92" s="87">
        <v>85</v>
      </c>
      <c r="F92" s="89">
        <v>144</v>
      </c>
      <c r="G92" s="88">
        <v>8540</v>
      </c>
      <c r="H92" s="90">
        <v>151</v>
      </c>
      <c r="I92" s="92">
        <f t="shared" si="0"/>
        <v>0.77647058823529413</v>
      </c>
    </row>
    <row r="93" spans="1:9" ht="13.15" customHeight="1" x14ac:dyDescent="0.2">
      <c r="A93" s="112" t="s">
        <v>142</v>
      </c>
      <c r="B93" s="91" t="s">
        <v>29</v>
      </c>
      <c r="C93" s="87">
        <v>80</v>
      </c>
      <c r="D93" s="87">
        <v>5900</v>
      </c>
      <c r="E93" s="87">
        <v>82</v>
      </c>
      <c r="F93" s="89">
        <v>60</v>
      </c>
      <c r="G93" s="88">
        <v>4500</v>
      </c>
      <c r="H93" s="90">
        <v>59</v>
      </c>
      <c r="I93" s="92">
        <f t="shared" si="0"/>
        <v>-0.28048780487804881</v>
      </c>
    </row>
    <row r="94" spans="1:9" ht="13.15" customHeight="1" x14ac:dyDescent="0.2">
      <c r="A94" s="112" t="s">
        <v>131</v>
      </c>
      <c r="B94" s="91" t="s">
        <v>137</v>
      </c>
      <c r="C94" s="87">
        <v>399</v>
      </c>
      <c r="D94" s="87">
        <v>22344</v>
      </c>
      <c r="E94" s="87">
        <v>425</v>
      </c>
      <c r="F94" s="89">
        <v>566</v>
      </c>
      <c r="G94" s="88">
        <v>31696</v>
      </c>
      <c r="H94" s="90">
        <v>602</v>
      </c>
      <c r="I94" s="92">
        <f t="shared" si="0"/>
        <v>0.41647058823529409</v>
      </c>
    </row>
    <row r="95" spans="1:9" ht="13.15" customHeight="1" x14ac:dyDescent="0.2">
      <c r="A95" s="112" t="s">
        <v>131</v>
      </c>
      <c r="B95" s="91" t="s">
        <v>29</v>
      </c>
      <c r="C95" s="87">
        <v>2026</v>
      </c>
      <c r="D95" s="87">
        <v>138537</v>
      </c>
      <c r="E95" s="87">
        <v>2540</v>
      </c>
      <c r="F95" s="89">
        <v>1296</v>
      </c>
      <c r="G95" s="88">
        <v>86779</v>
      </c>
      <c r="H95" s="90">
        <v>1641</v>
      </c>
      <c r="I95" s="92">
        <f t="shared" si="0"/>
        <v>-0.35393700787401577</v>
      </c>
    </row>
    <row r="96" spans="1:9" ht="13.15" customHeight="1" x14ac:dyDescent="0.2">
      <c r="A96" s="112" t="s">
        <v>79</v>
      </c>
      <c r="B96" s="91" t="s">
        <v>200</v>
      </c>
      <c r="C96" s="87">
        <v>0</v>
      </c>
      <c r="D96" s="87">
        <v>0</v>
      </c>
      <c r="E96" s="87">
        <v>0</v>
      </c>
      <c r="F96" s="89">
        <v>0</v>
      </c>
      <c r="G96" s="88">
        <v>2150</v>
      </c>
      <c r="H96" s="90">
        <v>46</v>
      </c>
      <c r="I96" s="93" t="s">
        <v>14</v>
      </c>
    </row>
    <row r="97" spans="1:9" ht="13.15" customHeight="1" x14ac:dyDescent="0.2">
      <c r="A97" s="112" t="s">
        <v>79</v>
      </c>
      <c r="B97" s="91" t="s">
        <v>202</v>
      </c>
      <c r="C97" s="87">
        <v>180</v>
      </c>
      <c r="D97" s="87">
        <v>380</v>
      </c>
      <c r="E97" s="87">
        <v>217</v>
      </c>
      <c r="F97" s="89">
        <v>0</v>
      </c>
      <c r="G97" s="88">
        <v>0</v>
      </c>
      <c r="H97" s="90">
        <v>0</v>
      </c>
      <c r="I97" s="92">
        <f t="shared" si="0"/>
        <v>-1</v>
      </c>
    </row>
    <row r="98" spans="1:9" ht="13.15" customHeight="1" x14ac:dyDescent="0.2">
      <c r="A98" s="112" t="s">
        <v>79</v>
      </c>
      <c r="B98" s="91" t="s">
        <v>208</v>
      </c>
      <c r="C98" s="87">
        <v>0</v>
      </c>
      <c r="D98" s="87">
        <v>5509</v>
      </c>
      <c r="E98" s="87">
        <v>77</v>
      </c>
      <c r="F98" s="89">
        <v>0</v>
      </c>
      <c r="G98" s="88">
        <v>18774</v>
      </c>
      <c r="H98" s="90">
        <v>262</v>
      </c>
      <c r="I98" s="92">
        <f t="shared" si="0"/>
        <v>2.4025974025974026</v>
      </c>
    </row>
    <row r="99" spans="1:9" ht="13.15" customHeight="1" x14ac:dyDescent="0.2">
      <c r="A99" s="112" t="s">
        <v>79</v>
      </c>
      <c r="B99" s="91" t="s">
        <v>137</v>
      </c>
      <c r="C99" s="87">
        <v>356</v>
      </c>
      <c r="D99" s="87">
        <v>24247</v>
      </c>
      <c r="E99" s="87">
        <v>353</v>
      </c>
      <c r="F99" s="89">
        <v>83</v>
      </c>
      <c r="G99" s="88">
        <v>5628</v>
      </c>
      <c r="H99" s="90">
        <v>81</v>
      </c>
      <c r="I99" s="92">
        <f t="shared" si="0"/>
        <v>-0.77053824362606227</v>
      </c>
    </row>
    <row r="100" spans="1:9" ht="13.15" customHeight="1" x14ac:dyDescent="0.2">
      <c r="A100" s="112" t="s">
        <v>79</v>
      </c>
      <c r="B100" s="91" t="s">
        <v>223</v>
      </c>
      <c r="C100" s="87">
        <v>40</v>
      </c>
      <c r="D100" s="87">
        <v>4832</v>
      </c>
      <c r="E100" s="87">
        <v>51</v>
      </c>
      <c r="F100" s="89">
        <v>0</v>
      </c>
      <c r="G100" s="88">
        <v>2582</v>
      </c>
      <c r="H100" s="90">
        <v>26</v>
      </c>
      <c r="I100" s="92">
        <f t="shared" si="0"/>
        <v>-0.49019607843137253</v>
      </c>
    </row>
    <row r="101" spans="1:9" ht="13.15" customHeight="1" x14ac:dyDescent="0.2">
      <c r="A101" s="112" t="s">
        <v>79</v>
      </c>
      <c r="B101" s="91" t="s">
        <v>29</v>
      </c>
      <c r="C101" s="87">
        <v>16188</v>
      </c>
      <c r="D101" s="87">
        <v>1444156</v>
      </c>
      <c r="E101" s="87">
        <v>19776</v>
      </c>
      <c r="F101" s="89">
        <v>14987</v>
      </c>
      <c r="G101" s="88">
        <v>1366364</v>
      </c>
      <c r="H101" s="90">
        <v>18377</v>
      </c>
      <c r="I101" s="92">
        <f t="shared" si="0"/>
        <v>-7.0742313915857599E-2</v>
      </c>
    </row>
    <row r="102" spans="1:9" ht="13.15" customHeight="1" x14ac:dyDescent="0.2">
      <c r="A102" s="112" t="s">
        <v>79</v>
      </c>
      <c r="B102" s="91" t="s">
        <v>40</v>
      </c>
      <c r="C102" s="87">
        <v>0</v>
      </c>
      <c r="D102" s="87">
        <v>1850</v>
      </c>
      <c r="E102" s="87">
        <v>26</v>
      </c>
      <c r="F102" s="89">
        <v>0</v>
      </c>
      <c r="G102" s="88">
        <v>7521</v>
      </c>
      <c r="H102" s="90">
        <v>97</v>
      </c>
      <c r="I102" s="92">
        <f t="shared" si="0"/>
        <v>2.7307692307692308</v>
      </c>
    </row>
    <row r="103" spans="1:9" ht="13.15" customHeight="1" x14ac:dyDescent="0.2">
      <c r="A103" s="112" t="s">
        <v>205</v>
      </c>
      <c r="B103" s="91" t="s">
        <v>199</v>
      </c>
      <c r="C103" s="87">
        <v>0</v>
      </c>
      <c r="D103" s="87">
        <v>3995</v>
      </c>
      <c r="E103" s="87">
        <v>63</v>
      </c>
      <c r="F103" s="89">
        <v>0</v>
      </c>
      <c r="G103" s="88">
        <v>0</v>
      </c>
      <c r="H103" s="90">
        <v>0</v>
      </c>
      <c r="I103" s="92">
        <f t="shared" si="0"/>
        <v>-1</v>
      </c>
    </row>
    <row r="104" spans="1:9" ht="13.15" customHeight="1" x14ac:dyDescent="0.2">
      <c r="A104" s="112" t="s">
        <v>205</v>
      </c>
      <c r="B104" s="91" t="s">
        <v>208</v>
      </c>
      <c r="C104" s="87">
        <v>0</v>
      </c>
      <c r="D104" s="87">
        <v>1837</v>
      </c>
      <c r="E104" s="87">
        <v>26</v>
      </c>
      <c r="F104" s="89">
        <v>0</v>
      </c>
      <c r="G104" s="88">
        <v>0</v>
      </c>
      <c r="H104" s="90">
        <v>0</v>
      </c>
      <c r="I104" s="92">
        <f t="shared" si="0"/>
        <v>-1</v>
      </c>
    </row>
    <row r="105" spans="1:9" ht="13.15" customHeight="1" x14ac:dyDescent="0.2">
      <c r="A105" s="112" t="s">
        <v>205</v>
      </c>
      <c r="B105" s="91" t="s">
        <v>40</v>
      </c>
      <c r="C105" s="87">
        <v>0</v>
      </c>
      <c r="D105" s="87">
        <v>4250</v>
      </c>
      <c r="E105" s="87">
        <v>50</v>
      </c>
      <c r="F105" s="89">
        <v>0</v>
      </c>
      <c r="G105" s="88">
        <v>0</v>
      </c>
      <c r="H105" s="90">
        <v>0</v>
      </c>
      <c r="I105" s="92">
        <f t="shared" si="0"/>
        <v>-1</v>
      </c>
    </row>
    <row r="106" spans="1:9" ht="13.15" customHeight="1" x14ac:dyDescent="0.2">
      <c r="A106" s="112" t="s">
        <v>247</v>
      </c>
      <c r="B106" s="91" t="s">
        <v>40</v>
      </c>
      <c r="C106" s="87">
        <v>0</v>
      </c>
      <c r="D106" s="87">
        <v>0</v>
      </c>
      <c r="E106" s="87">
        <v>0</v>
      </c>
      <c r="F106" s="89">
        <v>0</v>
      </c>
      <c r="G106" s="88">
        <v>1754</v>
      </c>
      <c r="H106" s="90">
        <v>26</v>
      </c>
      <c r="I106" s="93" t="s">
        <v>14</v>
      </c>
    </row>
    <row r="107" spans="1:9" ht="13.15" customHeight="1" x14ac:dyDescent="0.2">
      <c r="A107" s="112" t="s">
        <v>159</v>
      </c>
      <c r="B107" s="91" t="s">
        <v>124</v>
      </c>
      <c r="C107" s="87">
        <v>294</v>
      </c>
      <c r="D107" s="87">
        <v>16464</v>
      </c>
      <c r="E107" s="87">
        <v>313</v>
      </c>
      <c r="F107" s="89">
        <v>84</v>
      </c>
      <c r="G107" s="88">
        <v>4704</v>
      </c>
      <c r="H107" s="90">
        <v>89</v>
      </c>
      <c r="I107" s="92">
        <f t="shared" si="0"/>
        <v>-0.71565495207667729</v>
      </c>
    </row>
    <row r="108" spans="1:9" ht="13.15" customHeight="1" x14ac:dyDescent="0.2">
      <c r="A108" s="112" t="s">
        <v>159</v>
      </c>
      <c r="B108" s="91" t="s">
        <v>29</v>
      </c>
      <c r="C108" s="87">
        <v>20</v>
      </c>
      <c r="D108" s="87">
        <v>2240</v>
      </c>
      <c r="E108" s="87">
        <v>26</v>
      </c>
      <c r="F108" s="89">
        <v>0</v>
      </c>
      <c r="G108" s="88">
        <v>0</v>
      </c>
      <c r="H108" s="90">
        <v>0</v>
      </c>
      <c r="I108" s="92">
        <f t="shared" si="0"/>
        <v>-1</v>
      </c>
    </row>
    <row r="109" spans="1:9" ht="13.15" customHeight="1" x14ac:dyDescent="0.2">
      <c r="A109" s="112" t="s">
        <v>224</v>
      </c>
      <c r="B109" s="91" t="s">
        <v>223</v>
      </c>
      <c r="C109" s="87">
        <v>0</v>
      </c>
      <c r="D109" s="87">
        <v>2000</v>
      </c>
      <c r="E109" s="87">
        <v>20</v>
      </c>
      <c r="F109" s="89">
        <v>0</v>
      </c>
      <c r="G109" s="88">
        <v>2000</v>
      </c>
      <c r="H109" s="90">
        <v>20</v>
      </c>
      <c r="I109" s="92">
        <f t="shared" si="0"/>
        <v>0</v>
      </c>
    </row>
    <row r="110" spans="1:9" ht="13.15" customHeight="1" x14ac:dyDescent="0.2">
      <c r="A110" s="112" t="s">
        <v>160</v>
      </c>
      <c r="B110" s="91" t="s">
        <v>124</v>
      </c>
      <c r="C110" s="87">
        <v>777</v>
      </c>
      <c r="D110" s="87">
        <v>43512</v>
      </c>
      <c r="E110" s="87">
        <v>827</v>
      </c>
      <c r="F110" s="89">
        <v>168</v>
      </c>
      <c r="G110" s="88">
        <v>9408</v>
      </c>
      <c r="H110" s="90">
        <v>179</v>
      </c>
      <c r="I110" s="92">
        <f t="shared" si="0"/>
        <v>-0.78355501813784767</v>
      </c>
    </row>
    <row r="111" spans="1:9" ht="13.15" customHeight="1" x14ac:dyDescent="0.2">
      <c r="A111" s="112" t="s">
        <v>160</v>
      </c>
      <c r="B111" s="91" t="s">
        <v>29</v>
      </c>
      <c r="C111" s="87">
        <v>313</v>
      </c>
      <c r="D111" s="87">
        <v>33410</v>
      </c>
      <c r="E111" s="87">
        <v>343</v>
      </c>
      <c r="F111" s="89">
        <v>105</v>
      </c>
      <c r="G111" s="88">
        <v>11025</v>
      </c>
      <c r="H111" s="90">
        <v>112</v>
      </c>
      <c r="I111" s="92">
        <f t="shared" si="0"/>
        <v>-0.67346938775510201</v>
      </c>
    </row>
    <row r="112" spans="1:9" ht="13.15" customHeight="1" x14ac:dyDescent="0.2">
      <c r="A112" s="112" t="s">
        <v>143</v>
      </c>
      <c r="B112" s="91" t="s">
        <v>29</v>
      </c>
      <c r="C112" s="87">
        <v>261</v>
      </c>
      <c r="D112" s="87">
        <v>22523</v>
      </c>
      <c r="E112" s="87">
        <v>340</v>
      </c>
      <c r="F112" s="89">
        <v>247</v>
      </c>
      <c r="G112" s="88">
        <v>19979</v>
      </c>
      <c r="H112" s="90">
        <v>298</v>
      </c>
      <c r="I112" s="92">
        <f t="shared" si="0"/>
        <v>-0.12352941176470589</v>
      </c>
    </row>
    <row r="113" spans="1:9" ht="13.15" customHeight="1" x14ac:dyDescent="0.2">
      <c r="A113" s="112" t="s">
        <v>234</v>
      </c>
      <c r="B113" s="91" t="s">
        <v>40</v>
      </c>
      <c r="C113" s="87">
        <v>0</v>
      </c>
      <c r="D113" s="87">
        <v>2193</v>
      </c>
      <c r="E113" s="87">
        <v>26</v>
      </c>
      <c r="F113" s="89">
        <v>0</v>
      </c>
      <c r="G113" s="88">
        <v>0</v>
      </c>
      <c r="H113" s="90">
        <v>0</v>
      </c>
      <c r="I113" s="92">
        <f t="shared" si="0"/>
        <v>-1</v>
      </c>
    </row>
    <row r="114" spans="1:9" ht="13.15" customHeight="1" x14ac:dyDescent="0.2">
      <c r="A114" s="112" t="s">
        <v>132</v>
      </c>
      <c r="B114" s="91" t="s">
        <v>137</v>
      </c>
      <c r="C114" s="87">
        <v>60</v>
      </c>
      <c r="D114" s="87">
        <v>5124</v>
      </c>
      <c r="E114" s="87">
        <v>61</v>
      </c>
      <c r="F114" s="89">
        <v>19</v>
      </c>
      <c r="G114" s="88">
        <v>1064</v>
      </c>
      <c r="H114" s="90">
        <v>20</v>
      </c>
      <c r="I114" s="92">
        <f t="shared" si="0"/>
        <v>-0.67213114754098358</v>
      </c>
    </row>
    <row r="115" spans="1:9" ht="13.15" customHeight="1" x14ac:dyDescent="0.2">
      <c r="A115" s="112" t="s">
        <v>132</v>
      </c>
      <c r="B115" s="91" t="s">
        <v>29</v>
      </c>
      <c r="C115" s="87">
        <v>128</v>
      </c>
      <c r="D115" s="87">
        <v>13635</v>
      </c>
      <c r="E115" s="87">
        <v>139</v>
      </c>
      <c r="F115" s="89">
        <v>65</v>
      </c>
      <c r="G115" s="88">
        <v>6755</v>
      </c>
      <c r="H115" s="90">
        <v>69</v>
      </c>
      <c r="I115" s="92">
        <f t="shared" si="0"/>
        <v>-0.50359712230215825</v>
      </c>
    </row>
    <row r="116" spans="1:9" ht="13.15" customHeight="1" x14ac:dyDescent="0.2">
      <c r="A116" s="112" t="s">
        <v>161</v>
      </c>
      <c r="B116" s="91" t="s">
        <v>29</v>
      </c>
      <c r="C116" s="87">
        <v>165</v>
      </c>
      <c r="D116" s="87">
        <v>17144</v>
      </c>
      <c r="E116" s="87">
        <v>193</v>
      </c>
      <c r="F116" s="89">
        <v>21</v>
      </c>
      <c r="G116" s="88">
        <v>2352</v>
      </c>
      <c r="H116" s="90">
        <v>24</v>
      </c>
      <c r="I116" s="92">
        <f t="shared" si="0"/>
        <v>-0.87564766839378239</v>
      </c>
    </row>
    <row r="117" spans="1:9" ht="13.15" customHeight="1" x14ac:dyDescent="0.2">
      <c r="A117" s="112" t="s">
        <v>161</v>
      </c>
      <c r="B117" s="91" t="s">
        <v>40</v>
      </c>
      <c r="C117" s="87">
        <v>0</v>
      </c>
      <c r="D117" s="87">
        <v>0</v>
      </c>
      <c r="E117" s="87">
        <v>0</v>
      </c>
      <c r="F117" s="89">
        <v>0</v>
      </c>
      <c r="G117" s="88">
        <v>1838</v>
      </c>
      <c r="H117" s="90">
        <v>26</v>
      </c>
      <c r="I117" s="93" t="s">
        <v>14</v>
      </c>
    </row>
    <row r="118" spans="1:9" ht="13.15" customHeight="1" x14ac:dyDescent="0.2">
      <c r="A118" s="112" t="s">
        <v>228</v>
      </c>
      <c r="B118" s="91" t="s">
        <v>200</v>
      </c>
      <c r="C118" s="87">
        <v>0</v>
      </c>
      <c r="D118" s="87">
        <v>0</v>
      </c>
      <c r="E118" s="87">
        <v>0</v>
      </c>
      <c r="F118" s="89">
        <v>0</v>
      </c>
      <c r="G118" s="88">
        <v>45274</v>
      </c>
      <c r="H118" s="90">
        <v>915</v>
      </c>
      <c r="I118" s="93" t="s">
        <v>14</v>
      </c>
    </row>
    <row r="119" spans="1:9" ht="13.15" customHeight="1" x14ac:dyDescent="0.2">
      <c r="A119" s="112" t="s">
        <v>162</v>
      </c>
      <c r="B119" s="91" t="s">
        <v>31</v>
      </c>
      <c r="C119" s="87">
        <v>1560</v>
      </c>
      <c r="D119" s="87">
        <v>1560</v>
      </c>
      <c r="E119" s="87">
        <v>1987</v>
      </c>
      <c r="F119" s="89">
        <v>0</v>
      </c>
      <c r="G119" s="88">
        <v>0</v>
      </c>
      <c r="H119" s="90">
        <v>0</v>
      </c>
      <c r="I119" s="92">
        <f t="shared" si="0"/>
        <v>-1</v>
      </c>
    </row>
    <row r="120" spans="1:9" ht="13.15" customHeight="1" x14ac:dyDescent="0.2">
      <c r="A120" s="112" t="s">
        <v>133</v>
      </c>
      <c r="B120" s="91" t="s">
        <v>137</v>
      </c>
      <c r="C120" s="87">
        <v>1491</v>
      </c>
      <c r="D120" s="87">
        <v>83496</v>
      </c>
      <c r="E120" s="87">
        <v>1586</v>
      </c>
      <c r="F120" s="89">
        <v>2057</v>
      </c>
      <c r="G120" s="88">
        <v>115192</v>
      </c>
      <c r="H120" s="90">
        <v>2189</v>
      </c>
      <c r="I120" s="92">
        <f t="shared" si="0"/>
        <v>0.38020176544766709</v>
      </c>
    </row>
    <row r="121" spans="1:9" ht="13.15" customHeight="1" x14ac:dyDescent="0.2">
      <c r="A121" s="112" t="s">
        <v>163</v>
      </c>
      <c r="B121" s="91" t="s">
        <v>124</v>
      </c>
      <c r="C121" s="87">
        <v>294</v>
      </c>
      <c r="D121" s="87">
        <v>16464</v>
      </c>
      <c r="E121" s="87">
        <v>313</v>
      </c>
      <c r="F121" s="89">
        <v>105</v>
      </c>
      <c r="G121" s="88">
        <v>5880</v>
      </c>
      <c r="H121" s="90">
        <v>112</v>
      </c>
      <c r="I121" s="92">
        <f t="shared" si="0"/>
        <v>-0.64217252396166136</v>
      </c>
    </row>
    <row r="122" spans="1:9" ht="13.15" customHeight="1" x14ac:dyDescent="0.2">
      <c r="A122" s="112" t="s">
        <v>163</v>
      </c>
      <c r="B122" s="91" t="s">
        <v>29</v>
      </c>
      <c r="C122" s="87">
        <v>121</v>
      </c>
      <c r="D122" s="87">
        <v>12125</v>
      </c>
      <c r="E122" s="87">
        <v>145</v>
      </c>
      <c r="F122" s="89">
        <v>0</v>
      </c>
      <c r="G122" s="88">
        <v>0</v>
      </c>
      <c r="H122" s="90">
        <v>0</v>
      </c>
      <c r="I122" s="92">
        <f t="shared" ref="I122:I160" si="1">(+H122-E122)/E122</f>
        <v>-1</v>
      </c>
    </row>
    <row r="123" spans="1:9" ht="13.15" customHeight="1" x14ac:dyDescent="0.2">
      <c r="A123" s="112" t="s">
        <v>49</v>
      </c>
      <c r="B123" s="91" t="s">
        <v>222</v>
      </c>
      <c r="C123" s="87">
        <v>0</v>
      </c>
      <c r="D123" s="87">
        <v>0</v>
      </c>
      <c r="E123" s="87">
        <v>0</v>
      </c>
      <c r="F123" s="89">
        <v>0</v>
      </c>
      <c r="G123" s="88">
        <v>13</v>
      </c>
      <c r="H123" s="90">
        <v>255</v>
      </c>
      <c r="I123" s="93" t="s">
        <v>14</v>
      </c>
    </row>
    <row r="124" spans="1:9" ht="13.15" customHeight="1" x14ac:dyDescent="0.2">
      <c r="A124" s="112" t="s">
        <v>49</v>
      </c>
      <c r="B124" s="91" t="s">
        <v>31</v>
      </c>
      <c r="C124" s="87">
        <v>0</v>
      </c>
      <c r="D124" s="87">
        <v>0</v>
      </c>
      <c r="E124" s="87">
        <v>0</v>
      </c>
      <c r="F124" s="89">
        <v>34</v>
      </c>
      <c r="G124" s="88">
        <v>2040</v>
      </c>
      <c r="H124" s="90">
        <v>51</v>
      </c>
      <c r="I124" s="93" t="s">
        <v>14</v>
      </c>
    </row>
    <row r="125" spans="1:9" ht="13.15" customHeight="1" x14ac:dyDescent="0.2">
      <c r="A125" s="112" t="s">
        <v>49</v>
      </c>
      <c r="B125" s="91" t="s">
        <v>32</v>
      </c>
      <c r="C125" s="87">
        <v>3216</v>
      </c>
      <c r="D125" s="87">
        <v>192960</v>
      </c>
      <c r="E125" s="87">
        <v>4843</v>
      </c>
      <c r="F125" s="89">
        <v>3678</v>
      </c>
      <c r="G125" s="88">
        <v>220680</v>
      </c>
      <c r="H125" s="90">
        <v>5539</v>
      </c>
      <c r="I125" s="92">
        <f t="shared" si="1"/>
        <v>0.1437125748502994</v>
      </c>
    </row>
    <row r="126" spans="1:9" ht="13.15" customHeight="1" x14ac:dyDescent="0.2">
      <c r="A126" s="112" t="s">
        <v>254</v>
      </c>
      <c r="B126" s="91" t="s">
        <v>40</v>
      </c>
      <c r="C126" s="87">
        <v>0</v>
      </c>
      <c r="D126" s="87">
        <v>0</v>
      </c>
      <c r="E126" s="87">
        <v>0</v>
      </c>
      <c r="F126" s="89">
        <v>0</v>
      </c>
      <c r="G126" s="88">
        <v>1651</v>
      </c>
      <c r="H126" s="90">
        <v>30</v>
      </c>
      <c r="I126" s="93" t="s">
        <v>14</v>
      </c>
    </row>
    <row r="127" spans="1:9" ht="13.15" customHeight="1" x14ac:dyDescent="0.2">
      <c r="A127" s="112" t="s">
        <v>134</v>
      </c>
      <c r="B127" s="91" t="s">
        <v>137</v>
      </c>
      <c r="C127" s="87">
        <v>374</v>
      </c>
      <c r="D127" s="87">
        <v>25056</v>
      </c>
      <c r="E127" s="87">
        <v>372</v>
      </c>
      <c r="F127" s="89">
        <v>73</v>
      </c>
      <c r="G127" s="88">
        <v>5168</v>
      </c>
      <c r="H127" s="90">
        <v>73</v>
      </c>
      <c r="I127" s="92">
        <f t="shared" si="1"/>
        <v>-0.80376344086021501</v>
      </c>
    </row>
    <row r="128" spans="1:9" ht="13.15" customHeight="1" x14ac:dyDescent="0.2">
      <c r="A128" s="112" t="s">
        <v>134</v>
      </c>
      <c r="B128" s="91" t="s">
        <v>29</v>
      </c>
      <c r="C128" s="87">
        <v>546</v>
      </c>
      <c r="D128" s="87">
        <v>48292</v>
      </c>
      <c r="E128" s="87">
        <v>657</v>
      </c>
      <c r="F128" s="89">
        <v>216</v>
      </c>
      <c r="G128" s="88">
        <v>19812</v>
      </c>
      <c r="H128" s="90">
        <v>234</v>
      </c>
      <c r="I128" s="92">
        <f t="shared" si="1"/>
        <v>-0.64383561643835618</v>
      </c>
    </row>
    <row r="129" spans="1:9" ht="13.15" customHeight="1" x14ac:dyDescent="0.2">
      <c r="A129" s="112" t="s">
        <v>164</v>
      </c>
      <c r="B129" s="91" t="s">
        <v>29</v>
      </c>
      <c r="C129" s="87">
        <v>100</v>
      </c>
      <c r="D129" s="87">
        <v>11200</v>
      </c>
      <c r="E129" s="87">
        <v>123</v>
      </c>
      <c r="F129" s="89">
        <v>20</v>
      </c>
      <c r="G129" s="88">
        <v>2240</v>
      </c>
      <c r="H129" s="90">
        <v>23</v>
      </c>
      <c r="I129" s="92">
        <f t="shared" si="1"/>
        <v>-0.81300813008130079</v>
      </c>
    </row>
    <row r="130" spans="1:9" ht="13.15" customHeight="1" x14ac:dyDescent="0.2">
      <c r="A130" s="112" t="s">
        <v>181</v>
      </c>
      <c r="B130" s="91" t="s">
        <v>33</v>
      </c>
      <c r="C130" s="87">
        <v>0</v>
      </c>
      <c r="D130" s="87">
        <v>0</v>
      </c>
      <c r="E130" s="87">
        <v>0</v>
      </c>
      <c r="F130" s="89">
        <v>0</v>
      </c>
      <c r="G130" s="88">
        <v>924</v>
      </c>
      <c r="H130" s="90">
        <v>23</v>
      </c>
      <c r="I130" s="93" t="s">
        <v>14</v>
      </c>
    </row>
    <row r="131" spans="1:9" ht="13.15" customHeight="1" x14ac:dyDescent="0.2">
      <c r="A131" s="112" t="s">
        <v>165</v>
      </c>
      <c r="B131" s="91" t="s">
        <v>29</v>
      </c>
      <c r="C131" s="87">
        <v>100</v>
      </c>
      <c r="D131" s="87">
        <v>7120</v>
      </c>
      <c r="E131" s="87">
        <v>138</v>
      </c>
      <c r="F131" s="89">
        <v>60</v>
      </c>
      <c r="G131" s="88">
        <v>4320</v>
      </c>
      <c r="H131" s="90">
        <v>83</v>
      </c>
      <c r="I131" s="92">
        <f t="shared" si="1"/>
        <v>-0.39855072463768115</v>
      </c>
    </row>
    <row r="132" spans="1:9" ht="13.15" customHeight="1" x14ac:dyDescent="0.2">
      <c r="A132" s="112" t="s">
        <v>39</v>
      </c>
      <c r="B132" s="91" t="s">
        <v>208</v>
      </c>
      <c r="C132" s="87">
        <v>0</v>
      </c>
      <c r="D132" s="87">
        <v>4000</v>
      </c>
      <c r="E132" s="87">
        <v>56</v>
      </c>
      <c r="F132" s="89">
        <v>0</v>
      </c>
      <c r="G132" s="88">
        <v>0</v>
      </c>
      <c r="H132" s="90">
        <v>0</v>
      </c>
      <c r="I132" s="92">
        <f t="shared" si="1"/>
        <v>-1</v>
      </c>
    </row>
    <row r="133" spans="1:9" ht="13.15" customHeight="1" x14ac:dyDescent="0.2">
      <c r="A133" s="112" t="s">
        <v>39</v>
      </c>
      <c r="B133" s="91" t="s">
        <v>137</v>
      </c>
      <c r="C133" s="87">
        <v>7839</v>
      </c>
      <c r="D133" s="87">
        <v>438241</v>
      </c>
      <c r="E133" s="87">
        <v>8294</v>
      </c>
      <c r="F133" s="89">
        <v>6422</v>
      </c>
      <c r="G133" s="88">
        <v>356054</v>
      </c>
      <c r="H133" s="90">
        <v>6774</v>
      </c>
      <c r="I133" s="92">
        <f t="shared" si="1"/>
        <v>-0.18326501085121774</v>
      </c>
    </row>
    <row r="134" spans="1:9" ht="13.15" customHeight="1" x14ac:dyDescent="0.2">
      <c r="A134" s="112" t="s">
        <v>39</v>
      </c>
      <c r="B134" s="91" t="s">
        <v>29</v>
      </c>
      <c r="C134" s="87">
        <v>50382</v>
      </c>
      <c r="D134" s="87">
        <v>4329704</v>
      </c>
      <c r="E134" s="87">
        <v>61940</v>
      </c>
      <c r="F134" s="89">
        <v>47925</v>
      </c>
      <c r="G134" s="88">
        <v>4162364</v>
      </c>
      <c r="H134" s="90">
        <v>58861</v>
      </c>
      <c r="I134" s="92">
        <f t="shared" si="1"/>
        <v>-4.9709396189861157E-2</v>
      </c>
    </row>
    <row r="135" spans="1:9" ht="13.15" customHeight="1" x14ac:dyDescent="0.2">
      <c r="A135" s="112" t="s">
        <v>39</v>
      </c>
      <c r="B135" s="91" t="s">
        <v>40</v>
      </c>
      <c r="C135" s="87">
        <v>0</v>
      </c>
      <c r="D135" s="87">
        <v>23078</v>
      </c>
      <c r="E135" s="87">
        <v>482</v>
      </c>
      <c r="F135" s="89">
        <v>0</v>
      </c>
      <c r="G135" s="88">
        <v>0</v>
      </c>
      <c r="H135" s="90">
        <v>0</v>
      </c>
      <c r="I135" s="92">
        <f t="shared" si="1"/>
        <v>-1</v>
      </c>
    </row>
    <row r="136" spans="1:9" ht="13.15" customHeight="1" x14ac:dyDescent="0.2">
      <c r="A136" s="112" t="s">
        <v>206</v>
      </c>
      <c r="B136" s="91" t="s">
        <v>137</v>
      </c>
      <c r="C136" s="87">
        <v>28</v>
      </c>
      <c r="D136" s="87">
        <v>1568</v>
      </c>
      <c r="E136" s="87">
        <v>30</v>
      </c>
      <c r="F136" s="89">
        <v>35</v>
      </c>
      <c r="G136" s="88">
        <v>2065</v>
      </c>
      <c r="H136" s="90">
        <v>37</v>
      </c>
      <c r="I136" s="92">
        <f t="shared" si="1"/>
        <v>0.23333333333333334</v>
      </c>
    </row>
    <row r="137" spans="1:9" ht="13.15" customHeight="1" x14ac:dyDescent="0.2">
      <c r="A137" s="112" t="s">
        <v>206</v>
      </c>
      <c r="B137" s="91" t="s">
        <v>29</v>
      </c>
      <c r="C137" s="87">
        <v>14</v>
      </c>
      <c r="D137" s="87">
        <v>1298</v>
      </c>
      <c r="E137" s="87">
        <v>18</v>
      </c>
      <c r="F137" s="89">
        <v>6</v>
      </c>
      <c r="G137" s="88">
        <v>570</v>
      </c>
      <c r="H137" s="90">
        <v>8</v>
      </c>
      <c r="I137" s="92">
        <f t="shared" si="1"/>
        <v>-0.55555555555555558</v>
      </c>
    </row>
    <row r="138" spans="1:9" ht="13.15" customHeight="1" x14ac:dyDescent="0.2">
      <c r="A138" s="112" t="s">
        <v>144</v>
      </c>
      <c r="B138" s="91" t="s">
        <v>137</v>
      </c>
      <c r="C138" s="87">
        <v>99</v>
      </c>
      <c r="D138" s="87">
        <v>6930</v>
      </c>
      <c r="E138" s="87">
        <v>90</v>
      </c>
      <c r="F138" s="89">
        <v>150</v>
      </c>
      <c r="G138" s="88">
        <v>9912</v>
      </c>
      <c r="H138" s="90">
        <v>145</v>
      </c>
      <c r="I138" s="92">
        <f t="shared" si="1"/>
        <v>0.61111111111111116</v>
      </c>
    </row>
    <row r="139" spans="1:9" ht="13.15" customHeight="1" x14ac:dyDescent="0.2">
      <c r="A139" s="112" t="s">
        <v>144</v>
      </c>
      <c r="B139" s="91" t="s">
        <v>29</v>
      </c>
      <c r="C139" s="87">
        <v>461</v>
      </c>
      <c r="D139" s="87">
        <v>42545</v>
      </c>
      <c r="E139" s="87">
        <v>414</v>
      </c>
      <c r="F139" s="89">
        <v>372</v>
      </c>
      <c r="G139" s="88">
        <v>33630</v>
      </c>
      <c r="H139" s="90">
        <v>350</v>
      </c>
      <c r="I139" s="92">
        <f t="shared" si="1"/>
        <v>-0.15458937198067632</v>
      </c>
    </row>
    <row r="140" spans="1:9" ht="13.15" customHeight="1" x14ac:dyDescent="0.2">
      <c r="A140" s="112" t="s">
        <v>235</v>
      </c>
      <c r="B140" s="91" t="s">
        <v>199</v>
      </c>
      <c r="C140" s="87">
        <v>0</v>
      </c>
      <c r="D140" s="87">
        <v>4800</v>
      </c>
      <c r="E140" s="87">
        <v>75</v>
      </c>
      <c r="F140" s="89">
        <v>0</v>
      </c>
      <c r="G140" s="88">
        <v>0</v>
      </c>
      <c r="H140" s="90">
        <v>0</v>
      </c>
      <c r="I140" s="92">
        <f t="shared" si="1"/>
        <v>-1</v>
      </c>
    </row>
    <row r="141" spans="1:9" ht="13.15" customHeight="1" x14ac:dyDescent="0.2">
      <c r="A141" s="112" t="s">
        <v>235</v>
      </c>
      <c r="B141" s="91" t="s">
        <v>40</v>
      </c>
      <c r="C141" s="87">
        <v>0</v>
      </c>
      <c r="D141" s="87">
        <v>9602</v>
      </c>
      <c r="E141" s="87">
        <v>131</v>
      </c>
      <c r="F141" s="89">
        <v>0</v>
      </c>
      <c r="G141" s="88">
        <v>0</v>
      </c>
      <c r="H141" s="90">
        <v>0</v>
      </c>
      <c r="I141" s="92">
        <f t="shared" si="1"/>
        <v>-1</v>
      </c>
    </row>
    <row r="142" spans="1:9" ht="13.15" customHeight="1" x14ac:dyDescent="0.2">
      <c r="A142" s="112" t="s">
        <v>239</v>
      </c>
      <c r="B142" s="91" t="s">
        <v>40</v>
      </c>
      <c r="C142" s="87">
        <v>0</v>
      </c>
      <c r="D142" s="87">
        <v>6963</v>
      </c>
      <c r="E142" s="87">
        <v>84</v>
      </c>
      <c r="F142" s="89">
        <v>0</v>
      </c>
      <c r="G142" s="88">
        <v>1709</v>
      </c>
      <c r="H142" s="90">
        <v>26</v>
      </c>
      <c r="I142" s="92">
        <f t="shared" si="1"/>
        <v>-0.69047619047619047</v>
      </c>
    </row>
    <row r="143" spans="1:9" ht="13.15" customHeight="1" x14ac:dyDescent="0.2">
      <c r="A143" s="112" t="s">
        <v>145</v>
      </c>
      <c r="B143" s="91" t="s">
        <v>200</v>
      </c>
      <c r="C143" s="87">
        <v>0</v>
      </c>
      <c r="D143" s="87">
        <v>0</v>
      </c>
      <c r="E143" s="87">
        <v>0</v>
      </c>
      <c r="F143" s="89">
        <v>0</v>
      </c>
      <c r="G143" s="88">
        <v>12900</v>
      </c>
      <c r="H143" s="90">
        <v>260</v>
      </c>
      <c r="I143" s="93" t="s">
        <v>14</v>
      </c>
    </row>
    <row r="144" spans="1:9" ht="13.15" customHeight="1" x14ac:dyDescent="0.2">
      <c r="A144" s="112" t="s">
        <v>145</v>
      </c>
      <c r="B144" s="91" t="s">
        <v>29</v>
      </c>
      <c r="C144" s="87">
        <v>0</v>
      </c>
      <c r="D144" s="87">
        <v>0</v>
      </c>
      <c r="E144" s="87">
        <v>0</v>
      </c>
      <c r="F144" s="89">
        <v>42</v>
      </c>
      <c r="G144" s="88">
        <v>4410</v>
      </c>
      <c r="H144" s="90">
        <v>51</v>
      </c>
      <c r="I144" s="93" t="s">
        <v>14</v>
      </c>
    </row>
    <row r="145" spans="1:9" ht="13.15" customHeight="1" x14ac:dyDescent="0.2">
      <c r="A145" s="112" t="s">
        <v>145</v>
      </c>
      <c r="B145" s="91" t="s">
        <v>31</v>
      </c>
      <c r="C145" s="87">
        <v>480</v>
      </c>
      <c r="D145" s="87">
        <v>480</v>
      </c>
      <c r="E145" s="87">
        <v>612</v>
      </c>
      <c r="F145" s="89">
        <v>0</v>
      </c>
      <c r="G145" s="88">
        <v>0</v>
      </c>
      <c r="H145" s="90">
        <v>0</v>
      </c>
      <c r="I145" s="92">
        <f t="shared" si="1"/>
        <v>-1</v>
      </c>
    </row>
    <row r="146" spans="1:9" ht="13.15" customHeight="1" x14ac:dyDescent="0.2">
      <c r="A146" s="112" t="s">
        <v>42</v>
      </c>
      <c r="B146" s="91" t="s">
        <v>25</v>
      </c>
      <c r="C146" s="87">
        <v>0</v>
      </c>
      <c r="D146" s="87">
        <v>0</v>
      </c>
      <c r="E146" s="87">
        <v>0</v>
      </c>
      <c r="F146" s="89">
        <v>63</v>
      </c>
      <c r="G146" s="88">
        <v>2194</v>
      </c>
      <c r="H146" s="90">
        <v>58</v>
      </c>
      <c r="I146" s="93" t="s">
        <v>14</v>
      </c>
    </row>
    <row r="147" spans="1:9" ht="13.15" customHeight="1" x14ac:dyDescent="0.2">
      <c r="A147" s="112" t="s">
        <v>42</v>
      </c>
      <c r="B147" s="91" t="s">
        <v>198</v>
      </c>
      <c r="C147" s="87">
        <v>16</v>
      </c>
      <c r="D147" s="87">
        <v>16</v>
      </c>
      <c r="E147" s="87">
        <v>19</v>
      </c>
      <c r="F147" s="89">
        <v>0</v>
      </c>
      <c r="G147" s="88">
        <v>0</v>
      </c>
      <c r="H147" s="90">
        <v>0</v>
      </c>
      <c r="I147" s="92">
        <f t="shared" si="1"/>
        <v>-1</v>
      </c>
    </row>
    <row r="148" spans="1:9" ht="13.15" customHeight="1" x14ac:dyDescent="0.2">
      <c r="A148" s="112" t="s">
        <v>42</v>
      </c>
      <c r="B148" s="91" t="s">
        <v>98</v>
      </c>
      <c r="C148" s="87">
        <v>40</v>
      </c>
      <c r="D148" s="87">
        <v>5053</v>
      </c>
      <c r="E148" s="87">
        <v>40</v>
      </c>
      <c r="F148" s="89">
        <v>261</v>
      </c>
      <c r="G148" s="88">
        <v>37090</v>
      </c>
      <c r="H148" s="90">
        <v>271</v>
      </c>
      <c r="I148" s="92">
        <f t="shared" si="1"/>
        <v>5.7750000000000004</v>
      </c>
    </row>
    <row r="149" spans="1:9" ht="13.15" customHeight="1" x14ac:dyDescent="0.2">
      <c r="A149" s="112" t="s">
        <v>42</v>
      </c>
      <c r="B149" s="91" t="s">
        <v>27</v>
      </c>
      <c r="C149" s="87">
        <v>1659</v>
      </c>
      <c r="D149" s="87">
        <v>1707</v>
      </c>
      <c r="E149" s="87">
        <v>2672</v>
      </c>
      <c r="F149" s="89">
        <v>975</v>
      </c>
      <c r="G149" s="88">
        <v>1071</v>
      </c>
      <c r="H149" s="90">
        <v>1563</v>
      </c>
      <c r="I149" s="92">
        <f t="shared" si="1"/>
        <v>-0.41504491017964074</v>
      </c>
    </row>
    <row r="150" spans="1:9" ht="13.15" customHeight="1" x14ac:dyDescent="0.2">
      <c r="A150" s="112" t="s">
        <v>42</v>
      </c>
      <c r="B150" s="91" t="s">
        <v>28</v>
      </c>
      <c r="C150" s="87">
        <v>1876</v>
      </c>
      <c r="D150" s="87">
        <v>2372</v>
      </c>
      <c r="E150" s="87">
        <v>3163</v>
      </c>
      <c r="F150" s="89">
        <v>1572</v>
      </c>
      <c r="G150" s="88">
        <v>1811</v>
      </c>
      <c r="H150" s="90">
        <v>2509</v>
      </c>
      <c r="I150" s="92">
        <f t="shared" si="1"/>
        <v>-0.20676572873853935</v>
      </c>
    </row>
    <row r="151" spans="1:9" ht="13.15" customHeight="1" x14ac:dyDescent="0.2">
      <c r="A151" s="112" t="s">
        <v>42</v>
      </c>
      <c r="B151" s="91" t="s">
        <v>182</v>
      </c>
      <c r="C151" s="87">
        <v>0</v>
      </c>
      <c r="D151" s="87">
        <v>0</v>
      </c>
      <c r="E151" s="87">
        <v>0</v>
      </c>
      <c r="F151" s="89">
        <v>12</v>
      </c>
      <c r="G151" s="88">
        <v>12</v>
      </c>
      <c r="H151" s="90">
        <v>19</v>
      </c>
      <c r="I151" s="93" t="s">
        <v>14</v>
      </c>
    </row>
    <row r="152" spans="1:9" ht="13.15" customHeight="1" x14ac:dyDescent="0.2">
      <c r="A152" s="112" t="s">
        <v>42</v>
      </c>
      <c r="B152" s="91" t="s">
        <v>122</v>
      </c>
      <c r="C152" s="87">
        <v>232</v>
      </c>
      <c r="D152" s="87">
        <v>280</v>
      </c>
      <c r="E152" s="87">
        <v>369</v>
      </c>
      <c r="F152" s="89">
        <v>84</v>
      </c>
      <c r="G152" s="88">
        <v>84</v>
      </c>
      <c r="H152" s="90">
        <v>136</v>
      </c>
      <c r="I152" s="92">
        <f t="shared" si="1"/>
        <v>-0.63143631436314362</v>
      </c>
    </row>
    <row r="153" spans="1:9" ht="13.15" customHeight="1" x14ac:dyDescent="0.2">
      <c r="A153" s="112" t="s">
        <v>42</v>
      </c>
      <c r="B153" s="91" t="s">
        <v>178</v>
      </c>
      <c r="C153" s="87">
        <v>0</v>
      </c>
      <c r="D153" s="87">
        <v>0</v>
      </c>
      <c r="E153" s="87">
        <v>0</v>
      </c>
      <c r="F153" s="89">
        <v>0</v>
      </c>
      <c r="G153" s="88">
        <v>8</v>
      </c>
      <c r="H153" s="90">
        <v>189</v>
      </c>
      <c r="I153" s="93" t="s">
        <v>14</v>
      </c>
    </row>
    <row r="154" spans="1:9" ht="13.15" customHeight="1" x14ac:dyDescent="0.2">
      <c r="A154" s="112" t="s">
        <v>42</v>
      </c>
      <c r="B154" s="91" t="s">
        <v>209</v>
      </c>
      <c r="C154" s="87">
        <v>64</v>
      </c>
      <c r="D154" s="87">
        <v>256</v>
      </c>
      <c r="E154" s="87">
        <v>81</v>
      </c>
      <c r="F154" s="89">
        <v>12</v>
      </c>
      <c r="G154" s="88">
        <v>12</v>
      </c>
      <c r="H154" s="90">
        <v>19</v>
      </c>
      <c r="I154" s="92">
        <f t="shared" si="1"/>
        <v>-0.76543209876543206</v>
      </c>
    </row>
    <row r="155" spans="1:9" ht="13.15" customHeight="1" x14ac:dyDescent="0.2">
      <c r="A155" s="112" t="s">
        <v>42</v>
      </c>
      <c r="B155" s="91" t="s">
        <v>123</v>
      </c>
      <c r="C155" s="87">
        <v>160</v>
      </c>
      <c r="D155" s="87">
        <v>160</v>
      </c>
      <c r="E155" s="87">
        <v>258</v>
      </c>
      <c r="F155" s="89">
        <v>70</v>
      </c>
      <c r="G155" s="88">
        <v>70</v>
      </c>
      <c r="H155" s="90">
        <v>113</v>
      </c>
      <c r="I155" s="92">
        <f t="shared" si="1"/>
        <v>-0.56201550387596899</v>
      </c>
    </row>
    <row r="156" spans="1:9" ht="13.15" customHeight="1" x14ac:dyDescent="0.2">
      <c r="A156" s="112" t="s">
        <v>42</v>
      </c>
      <c r="B156" s="91" t="s">
        <v>137</v>
      </c>
      <c r="C156" s="87">
        <v>1647</v>
      </c>
      <c r="D156" s="87">
        <v>92225</v>
      </c>
      <c r="E156" s="87">
        <v>1752</v>
      </c>
      <c r="F156" s="89">
        <v>2251</v>
      </c>
      <c r="G156" s="88">
        <v>122652</v>
      </c>
      <c r="H156" s="90">
        <v>2395</v>
      </c>
      <c r="I156" s="92">
        <f t="shared" si="1"/>
        <v>0.36700913242009131</v>
      </c>
    </row>
    <row r="157" spans="1:9" ht="13.15" customHeight="1" x14ac:dyDescent="0.2">
      <c r="A157" s="112" t="s">
        <v>42</v>
      </c>
      <c r="B157" s="91" t="s">
        <v>29</v>
      </c>
      <c r="C157" s="87">
        <v>14927</v>
      </c>
      <c r="D157" s="87">
        <v>1120658</v>
      </c>
      <c r="E157" s="87">
        <v>18357</v>
      </c>
      <c r="F157" s="89">
        <v>17710</v>
      </c>
      <c r="G157" s="88">
        <v>1382267</v>
      </c>
      <c r="H157" s="90">
        <v>22061</v>
      </c>
      <c r="I157" s="92">
        <f t="shared" si="1"/>
        <v>0.20177588930653156</v>
      </c>
    </row>
    <row r="158" spans="1:9" ht="13.15" customHeight="1" x14ac:dyDescent="0.2">
      <c r="A158" s="112" t="s">
        <v>42</v>
      </c>
      <c r="B158" s="91" t="s">
        <v>30</v>
      </c>
      <c r="C158" s="87">
        <v>0</v>
      </c>
      <c r="D158" s="87">
        <v>26147</v>
      </c>
      <c r="E158" s="87">
        <v>293</v>
      </c>
      <c r="F158" s="89">
        <v>0</v>
      </c>
      <c r="G158" s="88">
        <v>36193</v>
      </c>
      <c r="H158" s="90">
        <v>487</v>
      </c>
      <c r="I158" s="92">
        <f t="shared" si="1"/>
        <v>0.66211604095563137</v>
      </c>
    </row>
    <row r="159" spans="1:9" ht="13.15" customHeight="1" x14ac:dyDescent="0.2">
      <c r="A159" s="112" t="s">
        <v>248</v>
      </c>
      <c r="B159" s="91" t="s">
        <v>40</v>
      </c>
      <c r="C159" s="87">
        <v>0</v>
      </c>
      <c r="D159" s="87">
        <v>0</v>
      </c>
      <c r="E159" s="87">
        <v>0</v>
      </c>
      <c r="F159" s="89">
        <v>0</v>
      </c>
      <c r="G159" s="88">
        <v>1928</v>
      </c>
      <c r="H159" s="90">
        <v>27</v>
      </c>
      <c r="I159" s="93" t="s">
        <v>14</v>
      </c>
    </row>
    <row r="160" spans="1:9" ht="13.15" customHeight="1" x14ac:dyDescent="0.2">
      <c r="A160" s="112" t="s">
        <v>249</v>
      </c>
      <c r="B160" s="91" t="s">
        <v>31</v>
      </c>
      <c r="C160" s="87">
        <v>0</v>
      </c>
      <c r="D160" s="87">
        <v>0</v>
      </c>
      <c r="E160" s="87">
        <v>0</v>
      </c>
      <c r="F160" s="89">
        <v>400</v>
      </c>
      <c r="G160" s="88">
        <v>400</v>
      </c>
      <c r="H160" s="90">
        <v>510</v>
      </c>
      <c r="I160" s="93" t="s">
        <v>14</v>
      </c>
    </row>
    <row r="161" spans="1:9" ht="13.15" customHeight="1" x14ac:dyDescent="0.2">
      <c r="A161" s="128" t="s">
        <v>236</v>
      </c>
      <c r="B161" s="129" t="s">
        <v>30</v>
      </c>
      <c r="C161" s="130">
        <v>0</v>
      </c>
      <c r="D161" s="130">
        <v>2191</v>
      </c>
      <c r="E161" s="130">
        <v>25</v>
      </c>
      <c r="F161" s="131">
        <v>0</v>
      </c>
      <c r="G161" s="132">
        <v>0</v>
      </c>
      <c r="H161" s="133">
        <v>0</v>
      </c>
      <c r="I161" s="134">
        <f t="shared" ref="I161" si="2">(+H161-E161)/E161</f>
        <v>-1</v>
      </c>
    </row>
    <row r="162" spans="1:9" ht="13.15" customHeight="1" x14ac:dyDescent="0.2">
      <c r="A162" s="18"/>
      <c r="B162" s="109" t="s">
        <v>17</v>
      </c>
      <c r="C162" s="110">
        <f t="shared" ref="C162:H162" si="3">SUM(C16:C161)</f>
        <v>224074</v>
      </c>
      <c r="D162" s="110">
        <f t="shared" si="3"/>
        <v>13215627</v>
      </c>
      <c r="E162" s="111">
        <f t="shared" si="3"/>
        <v>275240</v>
      </c>
      <c r="F162" s="53">
        <f t="shared" si="3"/>
        <v>183314</v>
      </c>
      <c r="G162" s="54">
        <f t="shared" si="3"/>
        <v>11907340</v>
      </c>
      <c r="H162" s="54">
        <f t="shared" si="3"/>
        <v>227197</v>
      </c>
      <c r="I162" s="127">
        <f>(+H162-E162)/E162</f>
        <v>-0.17454948408661533</v>
      </c>
    </row>
    <row r="163" spans="1:9" ht="13.15" customHeight="1" x14ac:dyDescent="0.2">
      <c r="G163" s="147" t="s">
        <v>15</v>
      </c>
      <c r="H163" s="147"/>
      <c r="I163" s="102">
        <f>+(F162-C162)/C162</f>
        <v>-0.18190419236502228</v>
      </c>
    </row>
  </sheetData>
  <sheetProtection selectLockedCells="1" selectUnlockedCells="1"/>
  <mergeCells count="1">
    <mergeCell ref="G163:H163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2022-01-03T19:18:04Z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