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https://patagonianorte-my.sharepoint.com/personal/dsancho_patagonia-norte_com_ar/Documents/TPN/DptoSISTEMAS/T2022/Estad2022/SAE+BHI/"/>
    </mc:Choice>
  </mc:AlternateContent>
  <xr:revisionPtr revIDLastSave="725" documentId="8_{AADEB446-92D0-4722-B595-37ECAF5B3FC8}" xr6:coauthVersionLast="47" xr6:coauthVersionMax="47" xr10:uidLastSave="{9B33D9A2-9CD6-473A-9828-EE79BBCEA8E3}"/>
  <bookViews>
    <workbookView xWindow="20370" yWindow="-4800" windowWidth="29040" windowHeight="15720" tabRatio="789" xr2:uid="{00000000-000D-0000-FFFF-FFFF00000000}"/>
  </bookViews>
  <sheets>
    <sheet name="Principal" sheetId="1" r:id="rId1"/>
    <sheet name="buques" sheetId="2" r:id="rId2"/>
    <sheet name="exportadores" sheetId="3" r:id="rId3"/>
    <sheet name="peras y manz" sheetId="4" r:id="rId4"/>
    <sheet name="especie y destino" sheetId="5" r:id="rId5"/>
    <sheet name="esp x destino" sheetId="6" r:id="rId6"/>
  </sheets>
  <definedNames>
    <definedName name="_xlnm._FilterDatabase" localSheetId="1" hidden="1">buques!$A$12:$R$37</definedName>
    <definedName name="_xlnm._FilterDatabase" localSheetId="5" hidden="1">'esp x destino'!$A$15:$I$92</definedName>
    <definedName name="_xlnm._FilterDatabase" localSheetId="4" hidden="1">'especie y destino'!$A$15:$H$33</definedName>
    <definedName name="_xlnm._FilterDatabase" localSheetId="3" hidden="1">'peras y manz'!$A$12:$E$12</definedName>
    <definedName name="_xlnm.Print_Area" localSheetId="1">buques!$A$1:$G$37</definedName>
    <definedName name="_xlnm.Print_Area" localSheetId="5">'esp x destino'!$A$1:$I$92</definedName>
    <definedName name="_xlnm.Print_Area" localSheetId="4">'especie y destino'!$A$1:$H$75</definedName>
    <definedName name="_xlnm.Print_Area" localSheetId="3">'peras y manz'!$A$1:$F$38</definedName>
    <definedName name="_xlnm.Print_Area" localSheetId="0">Principal!$A$1:$G$60</definedName>
    <definedName name="Excel_BuiltIn__FilterDatabase" localSheetId="1">buques!$A$12:$G$37</definedName>
    <definedName name="Excel_BuiltIn__FilterDatabase" localSheetId="2">exportadores!$A$12:$D$42</definedName>
    <definedName name="Excel_BuiltIn__FilterDatabase_2">buques!$A$12:$G$37</definedName>
    <definedName name="Excel_BuiltIn__FilterDatabase_3">exportadores!$A$12:$E$12</definedName>
    <definedName name="Excel_BuiltIn__FilterDatabase_4">'peras y manz'!$A$12:$E$12</definedName>
    <definedName name="Excel_BuiltIn__FilterDatabase_6">'esp x destino'!$A$15:$I$92</definedName>
    <definedName name="_xlnm.Print_Titles" localSheetId="1">buques!$1:$12</definedName>
    <definedName name="_xlnm.Print_Titles" localSheetId="5">'esp x destino'!$1:$15</definedName>
    <definedName name="_xlnm.Print_Titles" localSheetId="4">'especie y destino'!$35:$36</definedName>
    <definedName name="_xlnm.Print_Titles" localSheetId="2">exportadores!$1:$12</definedName>
    <definedName name="_xlnm.Print_Titles" localSheetId="3">'peras y manz'!$1:$12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89" i="6" l="1"/>
  <c r="I88" i="6"/>
  <c r="I87" i="6"/>
  <c r="I86" i="6"/>
  <c r="I85" i="6"/>
  <c r="I84" i="6"/>
  <c r="I83" i="6"/>
  <c r="I82" i="6"/>
  <c r="I81" i="6"/>
  <c r="I79" i="6"/>
  <c r="I78" i="6"/>
  <c r="I77" i="6"/>
  <c r="I75" i="6"/>
  <c r="I74" i="6"/>
  <c r="I73" i="6"/>
  <c r="I71" i="6"/>
  <c r="I70" i="6"/>
  <c r="I66" i="6"/>
  <c r="I65" i="6"/>
  <c r="I64" i="6"/>
  <c r="I62" i="6"/>
  <c r="I61" i="6"/>
  <c r="I60" i="6"/>
  <c r="I59" i="6"/>
  <c r="I58" i="6"/>
  <c r="I57" i="6"/>
  <c r="I56" i="6"/>
  <c r="I55" i="6"/>
  <c r="I54" i="6"/>
  <c r="I53" i="6"/>
  <c r="I51" i="6"/>
  <c r="I50" i="6"/>
  <c r="I49" i="6"/>
  <c r="I48" i="6"/>
  <c r="I47" i="6"/>
  <c r="I46" i="6"/>
  <c r="I45" i="6"/>
  <c r="I44" i="6"/>
  <c r="I43" i="6"/>
  <c r="I41" i="6"/>
  <c r="I40" i="6"/>
  <c r="I39" i="6"/>
  <c r="I37" i="6"/>
  <c r="I36" i="6"/>
  <c r="I34" i="6"/>
  <c r="I33" i="6"/>
  <c r="I32" i="6"/>
  <c r="I30" i="6"/>
  <c r="I29" i="6"/>
  <c r="I28" i="6"/>
  <c r="I27" i="6"/>
  <c r="I26" i="6"/>
  <c r="I25" i="6"/>
  <c r="I22" i="6"/>
  <c r="I21" i="6"/>
  <c r="I19" i="6"/>
  <c r="I17" i="6"/>
  <c r="H72" i="5"/>
  <c r="H71" i="5"/>
  <c r="H70" i="5"/>
  <c r="H68" i="5"/>
  <c r="H67" i="5"/>
  <c r="H66" i="5"/>
  <c r="H65" i="5"/>
  <c r="H62" i="5"/>
  <c r="H61" i="5"/>
  <c r="H60" i="5"/>
  <c r="H59" i="5"/>
  <c r="H58" i="5"/>
  <c r="H57" i="5"/>
  <c r="H56" i="5"/>
  <c r="H55" i="5"/>
  <c r="H54" i="5"/>
  <c r="H53" i="5"/>
  <c r="H52" i="5"/>
  <c r="H51" i="5"/>
  <c r="H50" i="5"/>
  <c r="H49" i="5"/>
  <c r="H48" i="5"/>
  <c r="H47" i="5"/>
  <c r="H46" i="5"/>
  <c r="H44" i="5"/>
  <c r="H43" i="5"/>
  <c r="H42" i="5"/>
  <c r="H41" i="5"/>
  <c r="H40" i="5"/>
  <c r="H39" i="5"/>
  <c r="H30" i="5"/>
  <c r="H29" i="5"/>
  <c r="H28" i="5"/>
  <c r="H27" i="5"/>
  <c r="H26" i="5"/>
  <c r="H25" i="5"/>
  <c r="H24" i="5"/>
  <c r="H22" i="5"/>
  <c r="H21" i="5"/>
  <c r="H20" i="5"/>
  <c r="H19" i="5"/>
  <c r="B39" i="4"/>
  <c r="C39" i="4"/>
  <c r="D39" i="4"/>
  <c r="E34" i="4" s="1"/>
  <c r="E39" i="3"/>
  <c r="B43" i="3"/>
  <c r="C43" i="3"/>
  <c r="D43" i="3"/>
  <c r="E17" i="3" s="1"/>
  <c r="F37" i="2"/>
  <c r="E37" i="2"/>
  <c r="D37" i="2"/>
  <c r="E33" i="4" l="1"/>
  <c r="I90" i="6" l="1"/>
  <c r="I18" i="6"/>
  <c r="H73" i="5"/>
  <c r="H38" i="5"/>
  <c r="H31" i="5"/>
  <c r="H16" i="5"/>
  <c r="E38" i="4"/>
  <c r="E37" i="4"/>
  <c r="E32" i="4"/>
  <c r="E31" i="4"/>
  <c r="E28" i="4"/>
  <c r="E27" i="4"/>
  <c r="E24" i="4"/>
  <c r="E23" i="4"/>
  <c r="E20" i="4"/>
  <c r="E19" i="4"/>
  <c r="E16" i="4"/>
  <c r="E15" i="4"/>
  <c r="E36" i="4"/>
  <c r="E17" i="4" l="1"/>
  <c r="E21" i="4"/>
  <c r="E25" i="4"/>
  <c r="E29" i="4"/>
  <c r="E35" i="4"/>
  <c r="E14" i="4"/>
  <c r="E18" i="4"/>
  <c r="E22" i="4"/>
  <c r="E26" i="4"/>
  <c r="E30" i="4"/>
  <c r="E20" i="3"/>
  <c r="E40" i="3"/>
  <c r="E14" i="3"/>
  <c r="E38" i="3"/>
  <c r="E28" i="3"/>
  <c r="E23" i="3"/>
  <c r="E37" i="3"/>
  <c r="E41" i="3"/>
  <c r="E34" i="3"/>
  <c r="E22" i="3"/>
  <c r="E33" i="3"/>
  <c r="E24" i="3"/>
  <c r="E19" i="3"/>
  <c r="E16" i="3"/>
  <c r="E32" i="3"/>
  <c r="E29" i="3"/>
  <c r="E21" i="3"/>
  <c r="E13" i="3"/>
  <c r="E35" i="3"/>
  <c r="E26" i="3"/>
  <c r="E18" i="3"/>
  <c r="E25" i="3"/>
  <c r="E42" i="3"/>
  <c r="E30" i="3"/>
  <c r="E31" i="3"/>
  <c r="E15" i="3"/>
  <c r="E36" i="3"/>
  <c r="E27" i="3"/>
  <c r="H37" i="5"/>
  <c r="H17" i="5"/>
  <c r="B32" i="5"/>
  <c r="C32" i="5"/>
  <c r="D32" i="5"/>
  <c r="E32" i="5"/>
  <c r="F32" i="5"/>
  <c r="G32" i="5"/>
  <c r="E43" i="3" l="1"/>
  <c r="E13" i="4"/>
  <c r="E39" i="4" s="1"/>
  <c r="C91" i="6" l="1"/>
  <c r="D91" i="6"/>
  <c r="E91" i="6"/>
  <c r="F91" i="6"/>
  <c r="G91" i="6"/>
  <c r="H91" i="6"/>
  <c r="G74" i="5" l="1"/>
  <c r="F74" i="5"/>
  <c r="E74" i="5"/>
  <c r="D74" i="5"/>
  <c r="C74" i="5"/>
  <c r="B74" i="5"/>
  <c r="H74" i="5" l="1"/>
  <c r="F12" i="6" l="1"/>
  <c r="E12" i="5"/>
  <c r="E10" i="4"/>
  <c r="E10" i="3"/>
  <c r="F10" i="2"/>
  <c r="H32" i="5" l="1"/>
  <c r="I91" i="6"/>
  <c r="I92" i="6"/>
  <c r="H75" i="5"/>
  <c r="H33" i="5"/>
</calcChain>
</file>

<file path=xl/sharedStrings.xml><?xml version="1.0" encoding="utf-8"?>
<sst xmlns="http://schemas.openxmlformats.org/spreadsheetml/2006/main" count="403" uniqueCount="160">
  <si>
    <t>Peras y Manzanas por Exportador</t>
  </si>
  <si>
    <t>N°</t>
  </si>
  <si>
    <t>BUQUE</t>
  </si>
  <si>
    <t>FECHA</t>
  </si>
  <si>
    <t>PALLETS</t>
  </si>
  <si>
    <t>BULTOS</t>
  </si>
  <si>
    <t>TONELADAS</t>
  </si>
  <si>
    <t>PUERTO</t>
  </si>
  <si>
    <t>Totales</t>
  </si>
  <si>
    <t>EXPORTADOR</t>
  </si>
  <si>
    <t>% DIST</t>
  </si>
  <si>
    <t>Total Gral.</t>
  </si>
  <si>
    <t>Total</t>
  </si>
  <si>
    <t>ESPECIE</t>
  </si>
  <si>
    <t>---%</t>
  </si>
  <si>
    <t>Variación en pallets:</t>
  </si>
  <si>
    <t>DESTINO</t>
  </si>
  <si>
    <t>totales</t>
  </si>
  <si>
    <t>% VAR</t>
  </si>
  <si>
    <t>en TONS</t>
  </si>
  <si>
    <t>Buques</t>
  </si>
  <si>
    <t>Exportadores</t>
  </si>
  <si>
    <t xml:space="preserve">DOW ARGENTINA       </t>
  </si>
  <si>
    <t>CIA MOLINERA DEL SUR</t>
  </si>
  <si>
    <t xml:space="preserve">ALFALFA             </t>
  </si>
  <si>
    <t xml:space="preserve">J.C.MANZ            </t>
  </si>
  <si>
    <t xml:space="preserve">J.C.PERA            </t>
  </si>
  <si>
    <t xml:space="preserve">PERA                </t>
  </si>
  <si>
    <t xml:space="preserve">PESCADO             </t>
  </si>
  <si>
    <t xml:space="preserve">PLIC.DE VIN         </t>
  </si>
  <si>
    <t xml:space="preserve">POLIETILENO         </t>
  </si>
  <si>
    <t xml:space="preserve">SEM GRAN            </t>
  </si>
  <si>
    <t xml:space="preserve">SODA CAUST          </t>
  </si>
  <si>
    <t xml:space="preserve">TRIGO ORGAN         </t>
  </si>
  <si>
    <t>COLOMBIA</t>
  </si>
  <si>
    <t xml:space="preserve">HOLANDA             </t>
  </si>
  <si>
    <t xml:space="preserve">RUSIA               </t>
  </si>
  <si>
    <t xml:space="preserve">U.S.A.              </t>
  </si>
  <si>
    <t xml:space="preserve">ARGENTINA           </t>
  </si>
  <si>
    <t xml:space="preserve">BRASIL              </t>
  </si>
  <si>
    <t xml:space="preserve">CHILE               </t>
  </si>
  <si>
    <t xml:space="preserve">COLOMBIA            </t>
  </si>
  <si>
    <t xml:space="preserve">ECUADOR             </t>
  </si>
  <si>
    <t xml:space="preserve">PERU                </t>
  </si>
  <si>
    <t>TEMPORADA 2020</t>
  </si>
  <si>
    <t xml:space="preserve">ALEMANIA            </t>
  </si>
  <si>
    <t xml:space="preserve">ESPAÑA              </t>
  </si>
  <si>
    <t xml:space="preserve">FRANCIA             </t>
  </si>
  <si>
    <t xml:space="preserve">GRECIA              </t>
  </si>
  <si>
    <t xml:space="preserve">ITALIA              </t>
  </si>
  <si>
    <t xml:space="preserve">INGLATERRA          </t>
  </si>
  <si>
    <t xml:space="preserve"> </t>
  </si>
  <si>
    <t>TEMPORADA 2021</t>
  </si>
  <si>
    <t>Comparativo 2020 vs 2021 Especies y Destinos</t>
  </si>
  <si>
    <t>Comparativo 2020 vs 2021 Especies por Destinos</t>
  </si>
  <si>
    <t>Temporada 2021</t>
  </si>
  <si>
    <t xml:space="preserve">BANDAS ELAS         </t>
  </si>
  <si>
    <t xml:space="preserve">CANADA              </t>
  </si>
  <si>
    <t xml:space="preserve">EMIRATOS ARABES     </t>
  </si>
  <si>
    <t>TEMPORADA 2022</t>
  </si>
  <si>
    <t xml:space="preserve">MADRID TRADER V152  </t>
  </si>
  <si>
    <t xml:space="preserve">MADRID TRADER V 202 </t>
  </si>
  <si>
    <t xml:space="preserve">MADRID TRADER V204  </t>
  </si>
  <si>
    <t xml:space="preserve">UNIPAR INDUPA SAIC  </t>
  </si>
  <si>
    <t xml:space="preserve">PEREDA AGRO SA      </t>
  </si>
  <si>
    <t>Buques - Temporada 2022</t>
  </si>
  <si>
    <t>Exportadores - Temporada 2022</t>
  </si>
  <si>
    <t>Exportadores - Temporada 2022 (Manzana y Pera)</t>
  </si>
  <si>
    <t>Comparativos Temporada 2021 Vs. 2022 Especies y Destinos</t>
  </si>
  <si>
    <t>Temporada 2022</t>
  </si>
  <si>
    <t xml:space="preserve">GIRASOL             </t>
  </si>
  <si>
    <t xml:space="preserve">MAIZ PISING         </t>
  </si>
  <si>
    <t>ESPAÑA</t>
  </si>
  <si>
    <t xml:space="preserve">MARRUECOS           </t>
  </si>
  <si>
    <t xml:space="preserve">MEXICO              </t>
  </si>
  <si>
    <t xml:space="preserve">TURQUIA             </t>
  </si>
  <si>
    <t>SODA CAUST</t>
  </si>
  <si>
    <t>GIRASOL</t>
  </si>
  <si>
    <t>MARRUECOS</t>
  </si>
  <si>
    <t>MEXICO</t>
  </si>
  <si>
    <t>Comparativos Temporada 2021 Vs. 2022 Especies por Destinos</t>
  </si>
  <si>
    <t xml:space="preserve">SAN AMERIGO 205 HS  </t>
  </si>
  <si>
    <t xml:space="preserve">SAN AMERIGO 205 MSK </t>
  </si>
  <si>
    <t xml:space="preserve">SAN AMERIGO 206 HS  </t>
  </si>
  <si>
    <t xml:space="preserve">SAN AMERIGO 206 MSK </t>
  </si>
  <si>
    <t xml:space="preserve">WATER PHOENIX       </t>
  </si>
  <si>
    <t>PSAE</t>
  </si>
  <si>
    <t>PBHI</t>
  </si>
  <si>
    <t xml:space="preserve">MADRID TRADER V206  </t>
  </si>
  <si>
    <t xml:space="preserve">MADRID TRADER V208  </t>
  </si>
  <si>
    <t xml:space="preserve">SAN AMERIGO 207 HS  </t>
  </si>
  <si>
    <t xml:space="preserve">SAN AMERIGO 207 MSK </t>
  </si>
  <si>
    <t xml:space="preserve">SAN AMERIGO 208 HS  </t>
  </si>
  <si>
    <t xml:space="preserve">SAN AMERIGO 208 MSK </t>
  </si>
  <si>
    <t xml:space="preserve">BATTAGLIO ARG. SA   </t>
  </si>
  <si>
    <t xml:space="preserve">BOSCHI HNOS S.A.    </t>
  </si>
  <si>
    <t xml:space="preserve">CLASICA S.R.L.      </t>
  </si>
  <si>
    <t xml:space="preserve">DON CLEMENTE SRL    </t>
  </si>
  <si>
    <t xml:space="preserve">ECOFRUT SA          </t>
  </si>
  <si>
    <t xml:space="preserve">EMELKA S.A.         </t>
  </si>
  <si>
    <t>FRIGORI CINCO SALTOS</t>
  </si>
  <si>
    <t xml:space="preserve">FRUIT AND HEALTH SA </t>
  </si>
  <si>
    <t xml:space="preserve">FRUIT WORLD SA      </t>
  </si>
  <si>
    <t>FRUTAS SENSACION SRL</t>
  </si>
  <si>
    <t xml:space="preserve">KLEPPE S.A.         </t>
  </si>
  <si>
    <t xml:space="preserve">LA CONQUISTA SRL    </t>
  </si>
  <si>
    <t xml:space="preserve">LUIS ALDRIGHETTI    </t>
  </si>
  <si>
    <t xml:space="preserve">MI VIEJO SA         </t>
  </si>
  <si>
    <t xml:space="preserve">MIELE S.A.          </t>
  </si>
  <si>
    <t xml:space="preserve">MOÑO AZUL S.A.      </t>
  </si>
  <si>
    <t xml:space="preserve">PAI S.A.            </t>
  </si>
  <si>
    <t>PAT. FRUITS TRADE SA</t>
  </si>
  <si>
    <t xml:space="preserve">RAFICO S.A          </t>
  </si>
  <si>
    <t xml:space="preserve">STD FRUIT ARG. S.A. </t>
  </si>
  <si>
    <t xml:space="preserve">TEOREMA SRL         </t>
  </si>
  <si>
    <t xml:space="preserve">TRES ASES S.A.      </t>
  </si>
  <si>
    <t xml:space="preserve">TREVISUR SA         </t>
  </si>
  <si>
    <t xml:space="preserve">TERRUÑO DE LA PATAG </t>
  </si>
  <si>
    <t xml:space="preserve">MANZANA             </t>
  </si>
  <si>
    <t>JCMORG</t>
  </si>
  <si>
    <t>JUGO PERA O</t>
  </si>
  <si>
    <t>PERA</t>
  </si>
  <si>
    <t>ARABIA</t>
  </si>
  <si>
    <t xml:space="preserve">FINLANDIA           </t>
  </si>
  <si>
    <t>INDIA</t>
  </si>
  <si>
    <t>IRLANDA</t>
  </si>
  <si>
    <t xml:space="preserve">ISRAEL              </t>
  </si>
  <si>
    <t>LIBIA</t>
  </si>
  <si>
    <t>LITUANIA</t>
  </si>
  <si>
    <t xml:space="preserve">MALTA               </t>
  </si>
  <si>
    <t xml:space="preserve">NORUEGA             </t>
  </si>
  <si>
    <t xml:space="preserve">OMAN                </t>
  </si>
  <si>
    <t xml:space="preserve">PORTUGAL            </t>
  </si>
  <si>
    <t>QATAR</t>
  </si>
  <si>
    <t>SUECIA</t>
  </si>
  <si>
    <t xml:space="preserve">ARABIA              </t>
  </si>
  <si>
    <t xml:space="preserve">IRLANDA             </t>
  </si>
  <si>
    <t xml:space="preserve">LIBIA               </t>
  </si>
  <si>
    <t xml:space="preserve">LITUANIA            </t>
  </si>
  <si>
    <t xml:space="preserve">QATAR               </t>
  </si>
  <si>
    <t xml:space="preserve">SUECIA              </t>
  </si>
  <si>
    <t>Datos al 31/03/2022</t>
  </si>
  <si>
    <t xml:space="preserve">SAN AMERIGO 209 HS  </t>
  </si>
  <si>
    <t xml:space="preserve">SAN AMERIGO 209 MSK </t>
  </si>
  <si>
    <t xml:space="preserve">GSL MELINA V210     </t>
  </si>
  <si>
    <t>MADRID TRADER 211 HS</t>
  </si>
  <si>
    <t>MADRID TRADER 211 MK</t>
  </si>
  <si>
    <t>MADRID TARDER 211 AL</t>
  </si>
  <si>
    <t xml:space="preserve">SAN AMERIGO 212 HS  </t>
  </si>
  <si>
    <t xml:space="preserve">SAN AMERIGO 212 MSK </t>
  </si>
  <si>
    <t xml:space="preserve">SAN AMERIGO 212 ALI </t>
  </si>
  <si>
    <t xml:space="preserve">GSL MELINA V212     </t>
  </si>
  <si>
    <t xml:space="preserve">AUSTRADE S.R.L.     </t>
  </si>
  <si>
    <t xml:space="preserve">SERVICIOS ORG. SRL  </t>
  </si>
  <si>
    <t>BELGICA</t>
  </si>
  <si>
    <t>CHINA</t>
  </si>
  <si>
    <t>DINAMARCA</t>
  </si>
  <si>
    <t xml:space="preserve">KUWAIT              </t>
  </si>
  <si>
    <t xml:space="preserve">BELGICA             </t>
  </si>
  <si>
    <t>KUWAIT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</si>
</sst>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\-??_);_(@_)"/>
    <numFmt numFmtId="165" formatCode="_ * #,##0.00_ ;_ * \-#,##0.00_ ;_ * \-??_ ;_ @_ "/>
    <numFmt numFmtId="166" formatCode="_ * #,##0_ ;_ * \-#,##0_ ;_ * \-??_ ;_ @_ "/>
    <numFmt numFmtId="167" formatCode="_(* #,##0_);_(* \(#,##0\);_(* \-??_);_(@_)"/>
  </numFmts>
  <fonts count="22" x14ac:knownFonts="1">
    <font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b/>
      <i/>
      <sz val="16"/>
      <name val="Consolas"/>
      <family val="3"/>
    </font>
    <font>
      <sz val="10"/>
      <name val="Consolas"/>
      <family val="3"/>
    </font>
    <font>
      <b/>
      <sz val="12"/>
      <name val="Consolas"/>
      <family val="3"/>
    </font>
    <font>
      <u/>
      <sz val="10"/>
      <color indexed="12"/>
      <name val="Consolas"/>
      <family val="3"/>
    </font>
    <font>
      <b/>
      <sz val="10"/>
      <color indexed="62"/>
      <name val="Consolas"/>
      <family val="3"/>
    </font>
    <font>
      <sz val="10"/>
      <color indexed="62"/>
      <name val="Consolas"/>
      <family val="3"/>
    </font>
    <font>
      <b/>
      <sz val="8"/>
      <color indexed="62"/>
      <name val="Consolas"/>
      <family val="3"/>
    </font>
    <font>
      <sz val="8"/>
      <color indexed="18"/>
      <name val="Consolas"/>
      <family val="3"/>
    </font>
    <font>
      <sz val="8"/>
      <name val="Consolas"/>
      <family val="3"/>
    </font>
    <font>
      <b/>
      <sz val="8"/>
      <name val="Consolas"/>
      <family val="3"/>
    </font>
    <font>
      <b/>
      <sz val="8"/>
      <color indexed="18"/>
      <name val="Consolas"/>
      <family val="3"/>
    </font>
    <font>
      <sz val="8"/>
      <color indexed="62"/>
      <name val="Consolas"/>
      <family val="3"/>
    </font>
    <font>
      <sz val="10"/>
      <color indexed="18"/>
      <name val="Consolas"/>
      <family val="3"/>
    </font>
    <font>
      <b/>
      <sz val="10"/>
      <color indexed="18"/>
      <name val="Consolas"/>
      <family val="3"/>
    </font>
    <font>
      <b/>
      <sz val="8"/>
      <color theme="0" tint="-0.14999847407452621"/>
      <name val="Consolas"/>
      <family val="3"/>
    </font>
    <font>
      <sz val="8"/>
      <color theme="1" tint="0.14999847407452621"/>
      <name val="Consolas"/>
      <family val="3"/>
    </font>
    <font>
      <b/>
      <sz val="8"/>
      <color theme="1" tint="0.14999847407452621"/>
      <name val="Consolas"/>
      <family val="3"/>
    </font>
    <font>
      <sz val="8"/>
      <color theme="3"/>
      <name val="Consolas"/>
      <family val="3"/>
    </font>
  </fonts>
  <fills count="8">
    <fill>
      <patternFill patternType="none"/>
    </fill>
    <fill>
      <patternFill patternType="gray125"/>
    </fill>
    <fill>
      <patternFill patternType="solid">
        <fgColor theme="3" tint="0.39997558519241921"/>
        <bgColor indexed="22"/>
      </patternFill>
    </fill>
    <fill>
      <patternFill patternType="solid">
        <fgColor theme="3" tint="0.59999389629810485"/>
        <b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F0"/>
        <bgColor indexed="51"/>
      </patternFill>
    </fill>
    <fill>
      <patternFill patternType="solid">
        <fgColor theme="4" tint="-0.249977111117893"/>
        <bgColor indexed="41"/>
      </patternFill>
    </fill>
    <fill>
      <patternFill patternType="solid">
        <fgColor theme="4" tint="-0.249977111117893"/>
        <bgColor indexed="22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63"/>
      </bottom>
      <diagonal/>
    </border>
    <border>
      <left style="thin">
        <color indexed="59"/>
      </left>
      <right/>
      <top/>
      <bottom/>
      <diagonal/>
    </border>
    <border>
      <left style="thin">
        <color indexed="59"/>
      </left>
      <right style="thin">
        <color indexed="59"/>
      </right>
      <top/>
      <bottom/>
      <diagonal/>
    </border>
    <border>
      <left/>
      <right/>
      <top style="thin">
        <color indexed="63"/>
      </top>
      <bottom style="thin">
        <color indexed="63"/>
      </bottom>
      <diagonal/>
    </border>
    <border>
      <left/>
      <right/>
      <top style="thin">
        <color indexed="56"/>
      </top>
      <bottom/>
      <diagonal/>
    </border>
    <border>
      <left/>
      <right style="thin">
        <color indexed="63"/>
      </right>
      <top/>
      <bottom/>
      <diagonal/>
    </border>
    <border>
      <left style="thin">
        <color indexed="63"/>
      </left>
      <right/>
      <top/>
      <bottom style="thin">
        <color indexed="63"/>
      </bottom>
      <diagonal/>
    </border>
    <border>
      <left/>
      <right style="thin">
        <color indexed="63"/>
      </right>
      <top/>
      <bottom style="thin">
        <color indexed="63"/>
      </bottom>
      <diagonal/>
    </border>
    <border>
      <left style="thin">
        <color indexed="63"/>
      </left>
      <right style="thin">
        <color indexed="63"/>
      </right>
      <top/>
      <bottom style="thin">
        <color indexed="63"/>
      </bottom>
      <diagonal/>
    </border>
    <border>
      <left style="thin">
        <color indexed="59"/>
      </left>
      <right/>
      <top style="thin">
        <color indexed="59"/>
      </top>
      <bottom/>
      <diagonal/>
    </border>
    <border>
      <left/>
      <right/>
      <top style="thin">
        <color indexed="59"/>
      </top>
      <bottom/>
      <diagonal/>
    </border>
    <border>
      <left/>
      <right style="thin">
        <color indexed="63"/>
      </right>
      <top style="thin">
        <color indexed="59"/>
      </top>
      <bottom/>
      <diagonal/>
    </border>
    <border>
      <left style="thin">
        <color indexed="59"/>
      </left>
      <right/>
      <top/>
      <bottom style="thin">
        <color indexed="59"/>
      </bottom>
      <diagonal/>
    </border>
    <border>
      <left/>
      <right/>
      <top/>
      <bottom style="thin">
        <color indexed="59"/>
      </bottom>
      <diagonal/>
    </border>
    <border>
      <left/>
      <right style="thin">
        <color indexed="63"/>
      </right>
      <top/>
      <bottom style="thin">
        <color indexed="59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3"/>
      </right>
      <top style="thin">
        <color indexed="63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2" fillId="0" borderId="0" applyNumberFormat="0" applyFill="0" applyBorder="0" applyAlignment="0" applyProtection="0"/>
    <xf numFmtId="165" fontId="3" fillId="0" borderId="0" applyFill="0" applyBorder="0" applyAlignment="0" applyProtection="0"/>
    <xf numFmtId="164" fontId="3" fillId="0" borderId="0" applyFill="0" applyBorder="0" applyAlignment="0" applyProtection="0"/>
    <xf numFmtId="0" fontId="1" fillId="0" borderId="0"/>
    <xf numFmtId="9" fontId="3" fillId="0" borderId="0" applyFill="0" applyBorder="0" applyAlignment="0" applyProtection="0"/>
    <xf numFmtId="9" fontId="1" fillId="0" borderId="0" applyFont="0" applyFill="0" applyBorder="0" applyAlignment="0" applyProtection="0"/>
    <xf numFmtId="9" fontId="1" fillId="0" borderId="0" applyFill="0" applyBorder="0" applyAlignment="0" applyProtection="0"/>
  </cellStyleXfs>
  <cellXfs count="137">
    <xf numFmtId="0" fontId="0" fillId="0" borderId="0" xfId="0"/>
    <xf numFmtId="0" fontId="4" fillId="0" borderId="0" xfId="0" applyFont="1"/>
    <xf numFmtId="0" fontId="5" fillId="0" borderId="0" xfId="0" applyFont="1"/>
    <xf numFmtId="0" fontId="8" fillId="0" borderId="0" xfId="0" applyFont="1"/>
    <xf numFmtId="0" fontId="9" fillId="0" borderId="0" xfId="0" applyFont="1"/>
    <xf numFmtId="3" fontId="10" fillId="0" borderId="0" xfId="0" applyNumberFormat="1" applyFont="1" applyAlignment="1">
      <alignment horizontal="right"/>
    </xf>
    <xf numFmtId="3" fontId="10" fillId="0" borderId="1" xfId="0" applyNumberFormat="1" applyFont="1" applyBorder="1" applyAlignment="1">
      <alignment horizontal="right"/>
    </xf>
    <xf numFmtId="3" fontId="10" fillId="0" borderId="1" xfId="0" applyNumberFormat="1" applyFont="1" applyBorder="1"/>
    <xf numFmtId="3" fontId="10" fillId="0" borderId="1" xfId="0" applyNumberFormat="1" applyFont="1" applyBorder="1" applyAlignment="1">
      <alignment horizontal="center"/>
    </xf>
    <xf numFmtId="0" fontId="11" fillId="0" borderId="0" xfId="0" applyFont="1"/>
    <xf numFmtId="1" fontId="10" fillId="0" borderId="0" xfId="0" applyNumberFormat="1" applyFont="1" applyAlignment="1">
      <alignment horizontal="right"/>
    </xf>
    <xf numFmtId="0" fontId="12" fillId="0" borderId="0" xfId="0" applyFont="1"/>
    <xf numFmtId="14" fontId="5" fillId="0" borderId="0" xfId="0" applyNumberFormat="1" applyFont="1"/>
    <xf numFmtId="3" fontId="5" fillId="0" borderId="0" xfId="0" applyNumberFormat="1" applyFont="1"/>
    <xf numFmtId="166" fontId="5" fillId="0" borderId="0" xfId="2" applyNumberFormat="1" applyFont="1" applyAlignment="1">
      <alignment horizontal="right"/>
    </xf>
    <xf numFmtId="166" fontId="11" fillId="0" borderId="0" xfId="2" applyNumberFormat="1" applyFont="1" applyAlignment="1">
      <alignment horizontal="right"/>
    </xf>
    <xf numFmtId="0" fontId="13" fillId="0" borderId="0" xfId="0" applyFont="1" applyAlignment="1">
      <alignment horizontal="right"/>
    </xf>
    <xf numFmtId="10" fontId="11" fillId="0" borderId="0" xfId="5" applyNumberFormat="1" applyFont="1"/>
    <xf numFmtId="3" fontId="14" fillId="0" borderId="0" xfId="0" applyNumberFormat="1" applyFont="1"/>
    <xf numFmtId="3" fontId="14" fillId="0" borderId="0" xfId="0" applyNumberFormat="1" applyFont="1" applyAlignment="1">
      <alignment horizontal="right"/>
    </xf>
    <xf numFmtId="166" fontId="15" fillId="0" borderId="0" xfId="2" applyNumberFormat="1" applyFont="1"/>
    <xf numFmtId="10" fontId="12" fillId="0" borderId="0" xfId="5" applyNumberFormat="1" applyFont="1"/>
    <xf numFmtId="166" fontId="5" fillId="0" borderId="0" xfId="0" applyNumberFormat="1" applyFont="1"/>
    <xf numFmtId="0" fontId="10" fillId="0" borderId="0" xfId="0" applyFont="1"/>
    <xf numFmtId="0" fontId="16" fillId="0" borderId="0" xfId="0" applyFont="1"/>
    <xf numFmtId="0" fontId="17" fillId="0" borderId="0" xfId="0" applyFont="1"/>
    <xf numFmtId="0" fontId="14" fillId="0" borderId="0" xfId="0" applyFont="1"/>
    <xf numFmtId="3" fontId="14" fillId="0" borderId="0" xfId="0" applyNumberFormat="1" applyFont="1" applyAlignment="1">
      <alignment horizontal="center"/>
    </xf>
    <xf numFmtId="0" fontId="13" fillId="0" borderId="0" xfId="0" applyFont="1"/>
    <xf numFmtId="0" fontId="13" fillId="0" borderId="0" xfId="0" applyFont="1" applyAlignment="1">
      <alignment horizontal="center"/>
    </xf>
    <xf numFmtId="3" fontId="11" fillId="0" borderId="0" xfId="0" applyNumberFormat="1" applyFont="1" applyAlignment="1">
      <alignment horizontal="center"/>
    </xf>
    <xf numFmtId="3" fontId="13" fillId="0" borderId="0" xfId="0" applyNumberFormat="1" applyFont="1" applyAlignment="1">
      <alignment horizontal="left"/>
    </xf>
    <xf numFmtId="3" fontId="13" fillId="0" borderId="0" xfId="0" applyNumberFormat="1" applyFont="1" applyAlignment="1">
      <alignment horizontal="right"/>
    </xf>
    <xf numFmtId="3" fontId="15" fillId="0" borderId="2" xfId="0" applyNumberFormat="1" applyFont="1" applyBorder="1"/>
    <xf numFmtId="10" fontId="14" fillId="0" borderId="0" xfId="5" applyNumberFormat="1" applyFont="1" applyAlignment="1">
      <alignment horizontal="center"/>
    </xf>
    <xf numFmtId="1" fontId="13" fillId="0" borderId="0" xfId="0" applyNumberFormat="1" applyFont="1"/>
    <xf numFmtId="10" fontId="13" fillId="0" borderId="0" xfId="5" applyNumberFormat="1" applyFont="1"/>
    <xf numFmtId="167" fontId="11" fillId="0" borderId="0" xfId="3" applyNumberFormat="1" applyFont="1"/>
    <xf numFmtId="10" fontId="10" fillId="0" borderId="1" xfId="0" applyNumberFormat="1" applyFont="1" applyBorder="1" applyAlignment="1">
      <alignment horizontal="right"/>
    </xf>
    <xf numFmtId="10" fontId="11" fillId="0" borderId="0" xfId="0" applyNumberFormat="1" applyFont="1" applyAlignment="1">
      <alignment horizontal="center"/>
    </xf>
    <xf numFmtId="3" fontId="13" fillId="0" borderId="0" xfId="0" applyNumberFormat="1" applyFont="1"/>
    <xf numFmtId="167" fontId="11" fillId="0" borderId="0" xfId="3" applyNumberFormat="1" applyFont="1" applyAlignment="1">
      <alignment horizontal="right"/>
    </xf>
    <xf numFmtId="10" fontId="14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3" fontId="11" fillId="0" borderId="0" xfId="0" applyNumberFormat="1" applyFont="1"/>
    <xf numFmtId="1" fontId="11" fillId="0" borderId="0" xfId="0" applyNumberFormat="1" applyFont="1"/>
    <xf numFmtId="10" fontId="12" fillId="0" borderId="0" xfId="5" applyNumberFormat="1" applyFont="1" applyAlignment="1">
      <alignment horizontal="right"/>
    </xf>
    <xf numFmtId="10" fontId="10" fillId="0" borderId="4" xfId="0" applyNumberFormat="1" applyFont="1" applyBorder="1" applyAlignment="1">
      <alignment horizontal="right"/>
    </xf>
    <xf numFmtId="3" fontId="11" fillId="0" borderId="0" xfId="0" applyNumberFormat="1" applyFont="1" applyAlignment="1">
      <alignment horizontal="left"/>
    </xf>
    <xf numFmtId="0" fontId="15" fillId="0" borderId="0" xfId="0" applyFont="1"/>
    <xf numFmtId="3" fontId="13" fillId="2" borderId="0" xfId="0" applyNumberFormat="1" applyFont="1" applyFill="1" applyAlignment="1">
      <alignment horizontal="right"/>
    </xf>
    <xf numFmtId="0" fontId="13" fillId="3" borderId="5" xfId="0" applyFont="1" applyFill="1" applyBorder="1"/>
    <xf numFmtId="3" fontId="13" fillId="3" borderId="0" xfId="0" applyNumberFormat="1" applyFont="1" applyFill="1" applyAlignment="1">
      <alignment horizontal="right"/>
    </xf>
    <xf numFmtId="167" fontId="13" fillId="3" borderId="7" xfId="3" applyNumberFormat="1" applyFont="1" applyFill="1" applyBorder="1" applyAlignment="1">
      <alignment horizontal="left"/>
    </xf>
    <xf numFmtId="167" fontId="13" fillId="3" borderId="1" xfId="3" applyNumberFormat="1" applyFont="1" applyFill="1" applyBorder="1" applyAlignment="1">
      <alignment horizontal="left"/>
    </xf>
    <xf numFmtId="0" fontId="13" fillId="2" borderId="10" xfId="0" applyFont="1" applyFill="1" applyBorder="1"/>
    <xf numFmtId="0" fontId="12" fillId="2" borderId="11" xfId="0" applyFont="1" applyFill="1" applyBorder="1"/>
    <xf numFmtId="0" fontId="13" fillId="2" borderId="12" xfId="0" applyFont="1" applyFill="1" applyBorder="1"/>
    <xf numFmtId="3" fontId="13" fillId="2" borderId="13" xfId="0" applyNumberFormat="1" applyFont="1" applyFill="1" applyBorder="1" applyAlignment="1">
      <alignment horizontal="left"/>
    </xf>
    <xf numFmtId="3" fontId="13" fillId="2" borderId="14" xfId="0" applyNumberFormat="1" applyFont="1" applyFill="1" applyBorder="1" applyAlignment="1">
      <alignment horizontal="right"/>
    </xf>
    <xf numFmtId="0" fontId="13" fillId="2" borderId="15" xfId="0" applyFont="1" applyFill="1" applyBorder="1" applyAlignment="1">
      <alignment horizontal="right"/>
    </xf>
    <xf numFmtId="3" fontId="13" fillId="2" borderId="2" xfId="0" applyNumberFormat="1" applyFont="1" applyFill="1" applyBorder="1" applyAlignment="1">
      <alignment horizontal="left"/>
    </xf>
    <xf numFmtId="0" fontId="13" fillId="2" borderId="6" xfId="0" applyFont="1" applyFill="1" applyBorder="1" applyAlignment="1">
      <alignment horizontal="right"/>
    </xf>
    <xf numFmtId="0" fontId="13" fillId="3" borderId="11" xfId="0" applyFont="1" applyFill="1" applyBorder="1"/>
    <xf numFmtId="0" fontId="13" fillId="3" borderId="12" xfId="0" applyFont="1" applyFill="1" applyBorder="1"/>
    <xf numFmtId="0" fontId="13" fillId="3" borderId="14" xfId="0" applyFont="1" applyFill="1" applyBorder="1" applyAlignment="1">
      <alignment horizontal="right"/>
    </xf>
    <xf numFmtId="0" fontId="13" fillId="3" borderId="15" xfId="0" applyFont="1" applyFill="1" applyBorder="1" applyAlignment="1">
      <alignment horizontal="right"/>
    </xf>
    <xf numFmtId="0" fontId="13" fillId="3" borderId="0" xfId="0" applyFont="1" applyFill="1" applyAlignment="1">
      <alignment horizontal="right"/>
    </xf>
    <xf numFmtId="0" fontId="13" fillId="3" borderId="6" xfId="0" applyFont="1" applyFill="1" applyBorder="1" applyAlignment="1">
      <alignment horizontal="right"/>
    </xf>
    <xf numFmtId="0" fontId="19" fillId="0" borderId="0" xfId="0" applyFont="1"/>
    <xf numFmtId="14" fontId="19" fillId="0" borderId="0" xfId="0" applyNumberFormat="1" applyFont="1"/>
    <xf numFmtId="3" fontId="19" fillId="0" borderId="0" xfId="0" applyNumberFormat="1" applyFont="1"/>
    <xf numFmtId="3" fontId="19" fillId="0" borderId="0" xfId="0" applyNumberFormat="1" applyFont="1" applyAlignment="1">
      <alignment horizontal="center"/>
    </xf>
    <xf numFmtId="0" fontId="15" fillId="0" borderId="16" xfId="0" applyFont="1" applyBorder="1"/>
    <xf numFmtId="166" fontId="15" fillId="0" borderId="17" xfId="2" applyNumberFormat="1" applyFont="1" applyBorder="1"/>
    <xf numFmtId="0" fontId="15" fillId="0" borderId="18" xfId="0" applyFont="1" applyBorder="1"/>
    <xf numFmtId="166" fontId="19" fillId="0" borderId="2" xfId="2" applyNumberFormat="1" applyFont="1" applyBorder="1"/>
    <xf numFmtId="166" fontId="19" fillId="0" borderId="0" xfId="2" applyNumberFormat="1" applyFont="1"/>
    <xf numFmtId="167" fontId="20" fillId="3" borderId="7" xfId="3" applyNumberFormat="1" applyFont="1" applyFill="1" applyBorder="1"/>
    <xf numFmtId="167" fontId="20" fillId="3" borderId="1" xfId="3" applyNumberFormat="1" applyFont="1" applyFill="1" applyBorder="1"/>
    <xf numFmtId="166" fontId="19" fillId="0" borderId="17" xfId="2" applyNumberFormat="1" applyFont="1" applyBorder="1"/>
    <xf numFmtId="3" fontId="10" fillId="0" borderId="0" xfId="0" applyNumberFormat="1" applyFont="1"/>
    <xf numFmtId="166" fontId="19" fillId="0" borderId="16" xfId="2" applyNumberFormat="1" applyFont="1" applyBorder="1"/>
    <xf numFmtId="166" fontId="19" fillId="0" borderId="22" xfId="2" applyNumberFormat="1" applyFont="1" applyBorder="1"/>
    <xf numFmtId="166" fontId="19" fillId="0" borderId="18" xfId="2" applyNumberFormat="1" applyFont="1" applyBorder="1"/>
    <xf numFmtId="166" fontId="19" fillId="0" borderId="21" xfId="2" applyNumberFormat="1" applyFont="1" applyBorder="1"/>
    <xf numFmtId="3" fontId="0" fillId="0" borderId="0" xfId="0" applyNumberFormat="1"/>
    <xf numFmtId="166" fontId="15" fillId="0" borderId="0" xfId="2" applyNumberFormat="1" applyFont="1" applyAlignment="1">
      <alignment horizontal="left"/>
    </xf>
    <xf numFmtId="166" fontId="19" fillId="0" borderId="0" xfId="2" applyNumberFormat="1" applyFont="1" applyAlignment="1">
      <alignment horizontal="left"/>
    </xf>
    <xf numFmtId="166" fontId="19" fillId="0" borderId="18" xfId="2" applyNumberFormat="1" applyFont="1" applyBorder="1" applyAlignment="1">
      <alignment horizontal="left"/>
    </xf>
    <xf numFmtId="166" fontId="19" fillId="0" borderId="21" xfId="2" applyNumberFormat="1" applyFont="1" applyBorder="1" applyAlignment="1">
      <alignment horizontal="left"/>
    </xf>
    <xf numFmtId="3" fontId="15" fillId="4" borderId="0" xfId="0" applyNumberFormat="1" applyFont="1" applyFill="1"/>
    <xf numFmtId="10" fontId="15" fillId="4" borderId="21" xfId="5" applyNumberFormat="1" applyFont="1" applyFill="1" applyBorder="1" applyAlignment="1">
      <alignment horizontal="right"/>
    </xf>
    <xf numFmtId="10" fontId="15" fillId="4" borderId="21" xfId="5" quotePrefix="1" applyNumberFormat="1" applyFont="1" applyFill="1" applyBorder="1" applyAlignment="1">
      <alignment horizontal="right"/>
    </xf>
    <xf numFmtId="10" fontId="15" fillId="4" borderId="3" xfId="5" applyNumberFormat="1" applyFont="1" applyFill="1" applyBorder="1" applyAlignment="1">
      <alignment horizontal="right"/>
    </xf>
    <xf numFmtId="0" fontId="13" fillId="5" borderId="19" xfId="0" applyFont="1" applyFill="1" applyBorder="1" applyAlignment="1">
      <alignment horizontal="center"/>
    </xf>
    <xf numFmtId="0" fontId="13" fillId="5" borderId="20" xfId="0" applyFont="1" applyFill="1" applyBorder="1" applyAlignment="1">
      <alignment horizontal="center"/>
    </xf>
    <xf numFmtId="10" fontId="14" fillId="5" borderId="9" xfId="5" applyNumberFormat="1" applyFont="1" applyFill="1" applyBorder="1"/>
    <xf numFmtId="0" fontId="13" fillId="5" borderId="23" xfId="0" applyFont="1" applyFill="1" applyBorder="1" applyAlignment="1">
      <alignment horizontal="center"/>
    </xf>
    <xf numFmtId="166" fontId="19" fillId="0" borderId="17" xfId="2" applyNumberFormat="1" applyFont="1" applyBorder="1" applyAlignment="1">
      <alignment horizontal="left"/>
    </xf>
    <xf numFmtId="166" fontId="19" fillId="0" borderId="16" xfId="2" applyNumberFormat="1" applyFont="1" applyBorder="1" applyAlignment="1">
      <alignment horizontal="left"/>
    </xf>
    <xf numFmtId="166" fontId="19" fillId="0" borderId="22" xfId="2" applyNumberFormat="1" applyFont="1" applyBorder="1" applyAlignment="1">
      <alignment horizontal="left"/>
    </xf>
    <xf numFmtId="10" fontId="13" fillId="0" borderId="9" xfId="5" applyNumberFormat="1" applyFont="1" applyBorder="1"/>
    <xf numFmtId="166" fontId="18" fillId="6" borderId="4" xfId="2" applyNumberFormat="1" applyFont="1" applyFill="1" applyBorder="1"/>
    <xf numFmtId="166" fontId="18" fillId="6" borderId="4" xfId="2" applyNumberFormat="1" applyFont="1" applyFill="1" applyBorder="1" applyAlignment="1">
      <alignment horizontal="right"/>
    </xf>
    <xf numFmtId="0" fontId="18" fillId="6" borderId="4" xfId="0" applyFont="1" applyFill="1" applyBorder="1" applyAlignment="1">
      <alignment horizontal="right"/>
    </xf>
    <xf numFmtId="9" fontId="18" fillId="6" borderId="4" xfId="5" applyFont="1" applyFill="1" applyBorder="1"/>
    <xf numFmtId="14" fontId="18" fillId="7" borderId="7" xfId="0" applyNumberFormat="1" applyFont="1" applyFill="1" applyBorder="1" applyAlignment="1">
      <alignment horizontal="right"/>
    </xf>
    <xf numFmtId="167" fontId="18" fillId="7" borderId="1" xfId="3" applyNumberFormat="1" applyFont="1" applyFill="1" applyBorder="1" applyAlignment="1">
      <alignment horizontal="right"/>
    </xf>
    <xf numFmtId="0" fontId="18" fillId="7" borderId="7" xfId="0" applyFont="1" applyFill="1" applyBorder="1" applyAlignment="1">
      <alignment horizontal="left"/>
    </xf>
    <xf numFmtId="167" fontId="18" fillId="7" borderId="1" xfId="3" applyNumberFormat="1" applyFont="1" applyFill="1" applyBorder="1" applyAlignment="1">
      <alignment horizontal="left"/>
    </xf>
    <xf numFmtId="167" fontId="18" fillId="7" borderId="8" xfId="3" applyNumberFormat="1" applyFont="1" applyFill="1" applyBorder="1" applyAlignment="1">
      <alignment horizontal="left"/>
    </xf>
    <xf numFmtId="3" fontId="15" fillId="4" borderId="18" xfId="0" applyNumberFormat="1" applyFont="1" applyFill="1" applyBorder="1"/>
    <xf numFmtId="3" fontId="15" fillId="4" borderId="0" xfId="0" applyNumberFormat="1" applyFont="1" applyFill="1" applyBorder="1"/>
    <xf numFmtId="166" fontId="15" fillId="0" borderId="0" xfId="2" applyNumberFormat="1" applyFont="1" applyBorder="1" applyAlignment="1">
      <alignment horizontal="left"/>
    </xf>
    <xf numFmtId="166" fontId="19" fillId="0" borderId="0" xfId="2" applyNumberFormat="1" applyFont="1" applyBorder="1" applyAlignment="1">
      <alignment horizontal="left"/>
    </xf>
    <xf numFmtId="3" fontId="13" fillId="3" borderId="0" xfId="0" applyNumberFormat="1" applyFont="1" applyFill="1" applyBorder="1" applyAlignment="1">
      <alignment horizontal="right"/>
    </xf>
    <xf numFmtId="0" fontId="13" fillId="2" borderId="16" xfId="0" applyFont="1" applyFill="1" applyBorder="1"/>
    <xf numFmtId="0" fontId="13" fillId="2" borderId="17" xfId="0" applyFont="1" applyFill="1" applyBorder="1"/>
    <xf numFmtId="0" fontId="13" fillId="2" borderId="22" xfId="0" applyFont="1" applyFill="1" applyBorder="1"/>
    <xf numFmtId="3" fontId="13" fillId="2" borderId="24" xfId="0" applyNumberFormat="1" applyFont="1" applyFill="1" applyBorder="1"/>
    <xf numFmtId="3" fontId="13" fillId="2" borderId="25" xfId="0" applyNumberFormat="1" applyFont="1" applyFill="1" applyBorder="1" applyAlignment="1">
      <alignment horizontal="left"/>
    </xf>
    <xf numFmtId="3" fontId="13" fillId="2" borderId="25" xfId="0" applyNumberFormat="1" applyFont="1" applyFill="1" applyBorder="1" applyAlignment="1">
      <alignment horizontal="right"/>
    </xf>
    <xf numFmtId="3" fontId="13" fillId="2" borderId="26" xfId="0" applyNumberFormat="1" applyFont="1" applyFill="1" applyBorder="1" applyAlignment="1">
      <alignment horizontal="right"/>
    </xf>
    <xf numFmtId="10" fontId="15" fillId="4" borderId="3" xfId="5" quotePrefix="1" applyNumberFormat="1" applyFont="1" applyFill="1" applyBorder="1" applyAlignment="1">
      <alignment horizontal="right"/>
    </xf>
    <xf numFmtId="166" fontId="15" fillId="0" borderId="0" xfId="2" applyNumberFormat="1" applyFont="1" applyBorder="1"/>
    <xf numFmtId="166" fontId="19" fillId="0" borderId="0" xfId="2" applyNumberFormat="1" applyFont="1" applyBorder="1"/>
    <xf numFmtId="3" fontId="10" fillId="0" borderId="0" xfId="0" applyNumberFormat="1" applyFont="1" applyBorder="1"/>
    <xf numFmtId="3" fontId="10" fillId="0" borderId="0" xfId="0" applyNumberFormat="1" applyFont="1" applyBorder="1" applyAlignment="1">
      <alignment horizontal="right"/>
    </xf>
    <xf numFmtId="10" fontId="21" fillId="0" borderId="0" xfId="7" applyNumberFormat="1" applyFont="1"/>
    <xf numFmtId="10" fontId="13" fillId="5" borderId="20" xfId="5" applyNumberFormat="1" applyFont="1" applyFill="1" applyBorder="1" applyAlignment="1">
      <alignment horizontal="right"/>
    </xf>
    <xf numFmtId="10" fontId="15" fillId="4" borderId="28" xfId="5" applyNumberFormat="1" applyFont="1" applyFill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1" applyFont="1" applyAlignment="1">
      <alignment horizontal="center"/>
    </xf>
    <xf numFmtId="167" fontId="15" fillId="0" borderId="1" xfId="3" applyNumberFormat="1" applyFont="1" applyBorder="1" applyAlignment="1">
      <alignment horizontal="right"/>
    </xf>
    <xf numFmtId="167" fontId="11" fillId="0" borderId="4" xfId="3" applyNumberFormat="1" applyFont="1" applyBorder="1" applyAlignment="1">
      <alignment horizontal="right"/>
    </xf>
    <xf numFmtId="0" fontId="12" fillId="0" borderId="27" xfId="0" applyFont="1" applyBorder="1" applyAlignment="1">
      <alignment horizontal="right"/>
    </xf>
  </cellXfs>
  <cellStyles count="8">
    <cellStyle name="Hipervínculo" xfId="1" builtinId="8"/>
    <cellStyle name="Millares" xfId="2" builtinId="3"/>
    <cellStyle name="Millares_bb-310109" xfId="3" xr:uid="{00000000-0005-0000-0000-000002000000}"/>
    <cellStyle name="Normal" xfId="0" builtinId="0"/>
    <cellStyle name="Normal 2" xfId="4" xr:uid="{00000000-0005-0000-0000-000004000000}"/>
    <cellStyle name="Porcentaje" xfId="5" builtinId="5"/>
    <cellStyle name="Porcentaje 2" xfId="6" xr:uid="{00000000-0005-0000-0000-000006000000}"/>
    <cellStyle name="Porcentual_bb-150609" xfId="7" xr:uid="{039F31A2-0B0F-4BFD-9FBE-5B938DCFD72D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3C3C3C"/>
      <rgbColor rgb="00339966"/>
      <rgbColor rgb="00003300"/>
      <rgbColor rgb="00212121"/>
      <rgbColor rgb="00993300"/>
      <rgbColor rgb="00993366"/>
      <rgbColor rgb="00333399"/>
      <rgbColor rgb="003A3935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34290</xdr:colOff>
      <xdr:row>8</xdr:row>
      <xdr:rowOff>0</xdr:rowOff>
    </xdr:from>
    <xdr:ext cx="3974419" cy="311044"/>
    <xdr:sp macro="" textlink="" fLocksText="0">
      <xdr:nvSpPr>
        <xdr:cNvPr id="1025" name="Text 5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796290" y="1295400"/>
          <a:ext cx="3974419" cy="311044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  <xdr:txBody>
        <a:bodyPr wrap="none" lIns="20160" tIns="20160" rIns="20160" bIns="20160" anchor="t" upright="1">
          <a:spAutoFit/>
        </a:bodyPr>
        <a:lstStyle/>
        <a:p>
          <a:pPr algn="l" rtl="0">
            <a:defRPr sz="1000"/>
          </a:pPr>
          <a:r>
            <a:rPr lang="es-AR" sz="1800" b="1" i="0" strike="noStrike">
              <a:solidFill>
                <a:srgbClr val="00B0F0"/>
              </a:solidFill>
              <a:latin typeface="Consolas" panose="020B0609020204030204" pitchFamily="49" charset="0"/>
              <a:ea typeface="Verdana"/>
              <a:cs typeface="Verdana"/>
            </a:rPr>
            <a:t>Datos estadísticos de embarques</a:t>
          </a:r>
        </a:p>
      </xdr:txBody>
    </xdr:sp>
    <xdr:clientData/>
  </xdr:oneCellAnchor>
  <xdr:twoCellAnchor>
    <xdr:from>
      <xdr:col>0</xdr:col>
      <xdr:colOff>120015</xdr:colOff>
      <xdr:row>12</xdr:row>
      <xdr:rowOff>28575</xdr:rowOff>
    </xdr:from>
    <xdr:to>
      <xdr:col>7</xdr:col>
      <xdr:colOff>13</xdr:colOff>
      <xdr:row>15</xdr:row>
      <xdr:rowOff>19050</xdr:rowOff>
    </xdr:to>
    <xdr:sp macro="" textlink="" fLocksText="0">
      <xdr:nvSpPr>
        <xdr:cNvPr id="1026" name="Text 7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123825" y="2105025"/>
          <a:ext cx="5210175" cy="47625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  <xdr:txBody>
        <a:bodyPr vertOverflow="clip" wrap="square" lIns="20160" tIns="20160" rIns="20160" bIns="20160" anchor="t" upright="1"/>
        <a:lstStyle/>
        <a:p>
          <a:pPr algn="ctr" rtl="0">
            <a:defRPr sz="1000"/>
          </a:pPr>
          <a:r>
            <a:rPr lang="es-AR" sz="1000" b="0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Puertos </a:t>
          </a:r>
          <a:r>
            <a:rPr lang="es-AR" sz="1000" b="1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San</a:t>
          </a:r>
          <a:r>
            <a:rPr lang="es-AR" sz="1000" b="0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 </a:t>
          </a:r>
          <a:r>
            <a:rPr lang="es-AR" sz="1000" b="1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Antonio</a:t>
          </a:r>
          <a:r>
            <a:rPr lang="es-AR" sz="1000" b="0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 </a:t>
          </a:r>
          <a:r>
            <a:rPr lang="es-AR" sz="1000" b="1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Este</a:t>
          </a:r>
          <a:r>
            <a:rPr lang="es-AR" sz="1000" b="0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 - Pcia. Río Negro </a:t>
          </a:r>
          <a:r>
            <a:rPr lang="es-AR" sz="1000" b="1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y</a:t>
          </a:r>
          <a:r>
            <a:rPr lang="es-AR" sz="1000" b="0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 Terminal de Contenedores del Puerto de </a:t>
          </a:r>
          <a:r>
            <a:rPr lang="es-AR" sz="1000" b="1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Bahía</a:t>
          </a:r>
          <a:r>
            <a:rPr lang="es-AR" sz="1000" b="0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 </a:t>
          </a:r>
          <a:r>
            <a:rPr lang="es-AR" sz="1000" b="1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Blanca</a:t>
          </a:r>
          <a:r>
            <a:rPr lang="es-AR" sz="1000" b="0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 - Pcia. Buenos Aires - República Argentina</a:t>
          </a:r>
        </a:p>
      </xdr:txBody>
    </xdr:sp>
    <xdr:clientData/>
  </xdr:twoCellAnchor>
  <xdr:twoCellAnchor>
    <xdr:from>
      <xdr:col>0</xdr:col>
      <xdr:colOff>38100</xdr:colOff>
      <xdr:row>52</xdr:row>
      <xdr:rowOff>123825</xdr:rowOff>
    </xdr:from>
    <xdr:to>
      <xdr:col>6</xdr:col>
      <xdr:colOff>704850</xdr:colOff>
      <xdr:row>59</xdr:row>
      <xdr:rowOff>0</xdr:rowOff>
    </xdr:to>
    <xdr:pic>
      <xdr:nvPicPr>
        <xdr:cNvPr id="10823" name="Picture 26">
          <a:extLst>
            <a:ext uri="{FF2B5EF4-FFF2-40B4-BE49-F238E27FC236}">
              <a16:creationId xmlns:a16="http://schemas.microsoft.com/office/drawing/2014/main" id="{00000000-0008-0000-0000-000047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8715375"/>
          <a:ext cx="5238750" cy="1009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178385</xdr:colOff>
      <xdr:row>0</xdr:row>
      <xdr:rowOff>0</xdr:rowOff>
    </xdr:from>
    <xdr:to>
      <xdr:col>5</xdr:col>
      <xdr:colOff>19050</xdr:colOff>
      <xdr:row>7</xdr:row>
      <xdr:rowOff>156977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27E6A45-E7CE-48C4-81DE-344AE4543B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02385" y="0"/>
          <a:ext cx="2126665" cy="1290452"/>
        </a:xfrm>
        <a:prstGeom prst="rect">
          <a:avLst/>
        </a:prstGeom>
      </xdr:spPr>
    </xdr:pic>
    <xdr:clientData/>
  </xdr:twoCellAnchor>
  <xdr:twoCellAnchor editAs="oneCell">
    <xdr:from>
      <xdr:col>0</xdr:col>
      <xdr:colOff>400050</xdr:colOff>
      <xdr:row>15</xdr:row>
      <xdr:rowOff>0</xdr:rowOff>
    </xdr:from>
    <xdr:to>
      <xdr:col>6</xdr:col>
      <xdr:colOff>647700</xdr:colOff>
      <xdr:row>37</xdr:row>
      <xdr:rowOff>52388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FCF0786-4CA6-4639-89D8-545D110B1E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0050" y="2562225"/>
          <a:ext cx="4819650" cy="3614738"/>
        </a:xfrm>
        <a:prstGeom prst="rect">
          <a:avLst/>
        </a:prstGeom>
        <a:effectLst>
          <a:outerShdw blurRad="50800" dist="76200" dir="5400000" algn="t" rotWithShape="0">
            <a:schemeClr val="accent3">
              <a:lumMod val="50000"/>
              <a:alpha val="40000"/>
            </a:schemeClr>
          </a:outerShdw>
        </a:effec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2</xdr:col>
      <xdr:colOff>507415</xdr:colOff>
      <xdr:row>8</xdr:row>
      <xdr:rowOff>33152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9F7371E3-5A16-4DC3-B59A-5633269A0E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38100"/>
          <a:ext cx="2126665" cy="1290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2</xdr:col>
      <xdr:colOff>107365</xdr:colOff>
      <xdr:row>8</xdr:row>
      <xdr:rowOff>33152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362078C-FC7B-4B70-A8C5-A9794A4133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38100"/>
          <a:ext cx="2126665" cy="129045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2</xdr:col>
      <xdr:colOff>107365</xdr:colOff>
      <xdr:row>8</xdr:row>
      <xdr:rowOff>33152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2799CB10-0801-4A2B-9ED8-776125B7CD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38100"/>
          <a:ext cx="2126665" cy="1290452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2</xdr:col>
      <xdr:colOff>593140</xdr:colOff>
      <xdr:row>8</xdr:row>
      <xdr:rowOff>33152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5DD5C74-6636-4623-B284-5506CB39BA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38100"/>
          <a:ext cx="2126665" cy="1290452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2</xdr:col>
      <xdr:colOff>459790</xdr:colOff>
      <xdr:row>8</xdr:row>
      <xdr:rowOff>33152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16B7278-FD7E-403F-9A5E-66CFAEADBD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38100"/>
          <a:ext cx="2126665" cy="12904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499984740745262"/>
  </sheetPr>
  <dimension ref="A9:G45"/>
  <sheetViews>
    <sheetView showGridLines="0" tabSelected="1" zoomScaleNormal="100" zoomScaleSheetLayoutView="100" workbookViewId="0">
      <selection activeCell="C12" sqref="C12"/>
    </sheetView>
  </sheetViews>
  <sheetFormatPr baseColWidth="10" defaultColWidth="11.42578125" defaultRowHeight="12.75" x14ac:dyDescent="0.2"/>
  <cols>
    <col min="1" max="16384" width="11.42578125" style="2"/>
  </cols>
  <sheetData>
    <row r="9" spans="2:5" ht="20.25" x14ac:dyDescent="0.3">
      <c r="B9" s="1"/>
    </row>
    <row r="11" spans="2:5" ht="15.75" x14ac:dyDescent="0.25">
      <c r="C11" s="132" t="s">
        <v>141</v>
      </c>
      <c r="D11" s="132"/>
      <c r="E11" s="132"/>
    </row>
    <row r="12" spans="2:5" x14ac:dyDescent="0.2">
      <c r="E12" s="2" t="s">
        <v>51</v>
      </c>
    </row>
    <row r="40" spans="1:7" ht="15.75" x14ac:dyDescent="0.25">
      <c r="A40" s="132" t="s">
        <v>59</v>
      </c>
      <c r="B40" s="132"/>
      <c r="C40" s="132"/>
      <c r="D40" s="132"/>
      <c r="E40" s="132"/>
      <c r="F40" s="132"/>
      <c r="G40" s="132"/>
    </row>
    <row r="41" spans="1:7" x14ac:dyDescent="0.2">
      <c r="A41" s="133" t="s">
        <v>20</v>
      </c>
      <c r="B41" s="133"/>
      <c r="C41" s="133"/>
      <c r="D41" s="133"/>
      <c r="E41" s="133"/>
      <c r="F41" s="133"/>
      <c r="G41" s="133"/>
    </row>
    <row r="42" spans="1:7" x14ac:dyDescent="0.2">
      <c r="A42" s="133" t="s">
        <v>21</v>
      </c>
      <c r="B42" s="133"/>
      <c r="C42" s="133"/>
      <c r="D42" s="133"/>
      <c r="E42" s="133"/>
      <c r="F42" s="133"/>
      <c r="G42" s="133"/>
    </row>
    <row r="43" spans="1:7" x14ac:dyDescent="0.2">
      <c r="A43" s="133" t="s">
        <v>0</v>
      </c>
      <c r="B43" s="133"/>
      <c r="C43" s="133"/>
      <c r="D43" s="133"/>
      <c r="E43" s="133"/>
      <c r="F43" s="133"/>
      <c r="G43" s="133"/>
    </row>
    <row r="44" spans="1:7" x14ac:dyDescent="0.2">
      <c r="A44" s="133" t="s">
        <v>53</v>
      </c>
      <c r="B44" s="133"/>
      <c r="C44" s="133"/>
      <c r="D44" s="133"/>
      <c r="E44" s="133"/>
      <c r="F44" s="133"/>
      <c r="G44" s="133"/>
    </row>
    <row r="45" spans="1:7" x14ac:dyDescent="0.2">
      <c r="A45" s="133" t="s">
        <v>54</v>
      </c>
      <c r="B45" s="133"/>
      <c r="C45" s="133"/>
      <c r="D45" s="133"/>
      <c r="E45" s="133"/>
      <c r="F45" s="133"/>
      <c r="G45" s="133"/>
    </row>
  </sheetData>
  <sheetProtection selectLockedCells="1" selectUnlockedCells="1"/>
  <mergeCells count="7">
    <mergeCell ref="C11:E11"/>
    <mergeCell ref="A45:G45"/>
    <mergeCell ref="A40:G40"/>
    <mergeCell ref="A41:G41"/>
    <mergeCell ref="A42:G42"/>
    <mergeCell ref="A43:G43"/>
    <mergeCell ref="A44:G44"/>
  </mergeCells>
  <hyperlinks>
    <hyperlink ref="A41" location="buques!A1" display="Buques Frutas y Hortalizas" xr:uid="{00000000-0004-0000-0000-000000000000}"/>
    <hyperlink ref="A42" location="exportadores!A1" display="Exportadores Frutas y Hortalizas" xr:uid="{00000000-0004-0000-0000-000001000000}"/>
    <hyperlink ref="A43" location="'peras y manz'!A1" display="Peras y Manzanas por Exportador" xr:uid="{00000000-0004-0000-0000-000002000000}"/>
    <hyperlink ref="A44" location="'especie y destino'!A1" display="Comparativo 2013 vs 2014 Especies y Destinos" xr:uid="{00000000-0004-0000-0000-000003000000}"/>
    <hyperlink ref="A45" location="'esp x destino'!A1" display="Comparativo 2013 vs 2014 Especies por Destinos" xr:uid="{00000000-0004-0000-0000-000004000000}"/>
  </hyperlinks>
  <pageMargins left="1.3402777777777777" right="0.31527777777777777" top="0.57986111111111116" bottom="0.49027777777777776" header="0.51180555555555551" footer="0"/>
  <pageSetup paperSize="9" firstPageNumber="0" orientation="portrait" horizontalDpi="300" verticalDpi="300" r:id="rId1"/>
  <headerFooter alignWithMargins="0">
    <oddFooter>&amp;C&amp;8Form.1100 - 31/03/08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0:R44"/>
  <sheetViews>
    <sheetView showGridLines="0" zoomScaleNormal="100" zoomScaleSheetLayoutView="100" workbookViewId="0">
      <selection activeCell="D41" sqref="D41"/>
    </sheetView>
  </sheetViews>
  <sheetFormatPr baseColWidth="10" defaultColWidth="11.42578125" defaultRowHeight="12.75" x14ac:dyDescent="0.2"/>
  <cols>
    <col min="1" max="1" width="5.140625" style="2" customWidth="1"/>
    <col min="2" max="2" width="19.7109375" style="2" customWidth="1"/>
    <col min="3" max="3" width="11.7109375" style="2" customWidth="1"/>
    <col min="4" max="8" width="11.42578125" style="2"/>
    <col min="9" max="9" width="19.28515625" style="2" customWidth="1"/>
    <col min="10" max="10" width="11.42578125" style="2"/>
    <col min="11" max="11" width="22.140625" style="2" customWidth="1"/>
    <col min="12" max="16" width="11.42578125" style="2"/>
    <col min="17" max="17" width="12.85546875" style="2" customWidth="1"/>
    <col min="18" max="16384" width="11.42578125" style="2"/>
  </cols>
  <sheetData>
    <row r="10" spans="1:18" x14ac:dyDescent="0.2">
      <c r="A10" s="3" t="s">
        <v>65</v>
      </c>
      <c r="B10" s="4"/>
      <c r="C10" s="4"/>
      <c r="D10" s="4"/>
      <c r="E10" s="4"/>
      <c r="F10" s="5" t="str">
        <f>Principal!C11</f>
        <v>Datos al 31/03/2022</v>
      </c>
      <c r="G10" s="4"/>
    </row>
    <row r="11" spans="1:18" x14ac:dyDescent="0.2">
      <c r="A11" s="4"/>
      <c r="B11" s="4"/>
      <c r="C11" s="4"/>
      <c r="D11" s="4"/>
      <c r="E11" s="4"/>
      <c r="F11" s="4"/>
      <c r="G11" s="4"/>
    </row>
    <row r="12" spans="1:18" x14ac:dyDescent="0.2">
      <c r="A12" s="6" t="s">
        <v>1</v>
      </c>
      <c r="B12" s="7" t="s">
        <v>2</v>
      </c>
      <c r="C12" s="6" t="s">
        <v>3</v>
      </c>
      <c r="D12" s="6" t="s">
        <v>4</v>
      </c>
      <c r="E12" s="6" t="s">
        <v>5</v>
      </c>
      <c r="F12" s="6" t="s">
        <v>6</v>
      </c>
      <c r="G12" s="8" t="s">
        <v>7</v>
      </c>
      <c r="H12" s="9"/>
    </row>
    <row r="13" spans="1:18" x14ac:dyDescent="0.2">
      <c r="A13" s="5">
        <v>1</v>
      </c>
      <c r="B13" s="71" t="s">
        <v>60</v>
      </c>
      <c r="C13" s="70">
        <v>44563</v>
      </c>
      <c r="D13" s="71">
        <v>713</v>
      </c>
      <c r="E13" s="71">
        <v>67580</v>
      </c>
      <c r="F13" s="71">
        <v>1443</v>
      </c>
      <c r="G13" s="72" t="s">
        <v>87</v>
      </c>
      <c r="H13" s="9"/>
    </row>
    <row r="14" spans="1:18" x14ac:dyDescent="0.2">
      <c r="A14" s="10">
        <v>2</v>
      </c>
      <c r="B14" s="69" t="s">
        <v>61</v>
      </c>
      <c r="C14" s="70">
        <v>44575</v>
      </c>
      <c r="D14" s="71">
        <v>258</v>
      </c>
      <c r="E14" s="71">
        <v>17794</v>
      </c>
      <c r="F14" s="71">
        <v>495</v>
      </c>
      <c r="G14" s="72" t="s">
        <v>87</v>
      </c>
      <c r="H14" s="11"/>
      <c r="L14" s="12"/>
      <c r="N14" s="13"/>
      <c r="P14" s="14"/>
      <c r="Q14" s="14"/>
      <c r="R14" s="14"/>
    </row>
    <row r="15" spans="1:18" x14ac:dyDescent="0.2">
      <c r="A15" s="10">
        <v>3</v>
      </c>
      <c r="B15" s="69" t="s">
        <v>62</v>
      </c>
      <c r="C15" s="70">
        <v>44589</v>
      </c>
      <c r="D15" s="71">
        <v>1296</v>
      </c>
      <c r="E15" s="71">
        <v>56360</v>
      </c>
      <c r="F15" s="71">
        <v>1903</v>
      </c>
      <c r="G15" s="72" t="s">
        <v>87</v>
      </c>
      <c r="H15" s="11"/>
      <c r="L15" s="12"/>
      <c r="N15" s="13"/>
      <c r="P15" s="14"/>
      <c r="Q15" s="14"/>
      <c r="R15" s="14"/>
    </row>
    <row r="16" spans="1:18" x14ac:dyDescent="0.2">
      <c r="A16" s="10">
        <v>4</v>
      </c>
      <c r="B16" s="69" t="s">
        <v>81</v>
      </c>
      <c r="C16" s="70">
        <v>44595</v>
      </c>
      <c r="D16" s="71">
        <v>2260</v>
      </c>
      <c r="E16" s="71">
        <v>175828</v>
      </c>
      <c r="F16" s="71">
        <v>2834</v>
      </c>
      <c r="G16" s="72" t="s">
        <v>86</v>
      </c>
      <c r="H16" s="11"/>
      <c r="L16" s="12"/>
      <c r="N16" s="13"/>
      <c r="P16" s="14"/>
      <c r="Q16" s="14"/>
      <c r="R16" s="14"/>
    </row>
    <row r="17" spans="1:18" x14ac:dyDescent="0.2">
      <c r="A17" s="10"/>
      <c r="B17" s="69" t="s">
        <v>82</v>
      </c>
      <c r="C17" s="70">
        <v>44595</v>
      </c>
      <c r="D17" s="71">
        <v>1964</v>
      </c>
      <c r="E17" s="71">
        <v>160796</v>
      </c>
      <c r="F17" s="71">
        <v>2540</v>
      </c>
      <c r="G17" s="72" t="s">
        <v>86</v>
      </c>
      <c r="H17" s="11"/>
      <c r="L17" s="12"/>
      <c r="N17" s="13"/>
      <c r="P17" s="14"/>
      <c r="Q17" s="14"/>
      <c r="R17" s="14"/>
    </row>
    <row r="18" spans="1:18" x14ac:dyDescent="0.2">
      <c r="A18" s="10">
        <v>5</v>
      </c>
      <c r="B18" s="69" t="s">
        <v>83</v>
      </c>
      <c r="C18" s="70">
        <v>44603</v>
      </c>
      <c r="D18" s="71">
        <v>3583</v>
      </c>
      <c r="E18" s="71">
        <v>281254</v>
      </c>
      <c r="F18" s="71">
        <v>4443</v>
      </c>
      <c r="G18" s="72" t="s">
        <v>86</v>
      </c>
      <c r="H18" s="11"/>
      <c r="L18" s="12"/>
      <c r="N18" s="13"/>
      <c r="P18" s="14"/>
      <c r="Q18" s="14"/>
      <c r="R18" s="14"/>
    </row>
    <row r="19" spans="1:18" x14ac:dyDescent="0.2">
      <c r="A19" s="10"/>
      <c r="B19" s="69" t="s">
        <v>84</v>
      </c>
      <c r="C19" s="70">
        <v>44603</v>
      </c>
      <c r="D19" s="71">
        <v>2860</v>
      </c>
      <c r="E19" s="71">
        <v>244445</v>
      </c>
      <c r="F19" s="71">
        <v>3678</v>
      </c>
      <c r="G19" s="72" t="s">
        <v>86</v>
      </c>
      <c r="H19" s="11"/>
      <c r="L19" s="12"/>
      <c r="N19" s="13"/>
      <c r="P19" s="14"/>
      <c r="Q19" s="14"/>
      <c r="R19" s="14"/>
    </row>
    <row r="20" spans="1:18" x14ac:dyDescent="0.2">
      <c r="A20" s="10">
        <v>6</v>
      </c>
      <c r="B20" s="69" t="s">
        <v>85</v>
      </c>
      <c r="C20" s="70">
        <v>44604</v>
      </c>
      <c r="D20" s="71">
        <v>3486</v>
      </c>
      <c r="E20" s="71">
        <v>244483</v>
      </c>
      <c r="F20" s="71">
        <v>4091</v>
      </c>
      <c r="G20" s="72" t="s">
        <v>86</v>
      </c>
      <c r="H20" s="11"/>
      <c r="L20" s="12"/>
      <c r="N20" s="13"/>
      <c r="P20" s="14"/>
      <c r="Q20" s="14"/>
      <c r="R20" s="14"/>
    </row>
    <row r="21" spans="1:18" x14ac:dyDescent="0.2">
      <c r="A21" s="10">
        <v>7</v>
      </c>
      <c r="B21" s="69" t="s">
        <v>88</v>
      </c>
      <c r="C21" s="70">
        <v>44604</v>
      </c>
      <c r="D21" s="71">
        <v>1277</v>
      </c>
      <c r="E21" s="71">
        <v>53990</v>
      </c>
      <c r="F21" s="71">
        <v>1873</v>
      </c>
      <c r="G21" s="72" t="s">
        <v>87</v>
      </c>
      <c r="H21" s="11"/>
      <c r="L21" s="12"/>
      <c r="N21" s="13"/>
      <c r="P21" s="14"/>
      <c r="Q21" s="14"/>
      <c r="R21" s="14"/>
    </row>
    <row r="22" spans="1:18" x14ac:dyDescent="0.2">
      <c r="A22" s="10">
        <v>8</v>
      </c>
      <c r="B22" s="69" t="s">
        <v>90</v>
      </c>
      <c r="C22" s="70">
        <v>44611</v>
      </c>
      <c r="D22" s="71">
        <v>4876</v>
      </c>
      <c r="E22" s="71">
        <v>368967</v>
      </c>
      <c r="F22" s="71">
        <v>5822</v>
      </c>
      <c r="G22" s="72" t="s">
        <v>86</v>
      </c>
      <c r="H22" s="11"/>
      <c r="L22" s="12"/>
      <c r="N22" s="13"/>
      <c r="P22" s="14"/>
      <c r="Q22" s="14"/>
      <c r="R22" s="14"/>
    </row>
    <row r="23" spans="1:18" x14ac:dyDescent="0.2">
      <c r="A23" s="10"/>
      <c r="B23" s="69" t="s">
        <v>91</v>
      </c>
      <c r="C23" s="70">
        <v>44611</v>
      </c>
      <c r="D23" s="71">
        <v>2826</v>
      </c>
      <c r="E23" s="71">
        <v>243590</v>
      </c>
      <c r="F23" s="71">
        <v>3526</v>
      </c>
      <c r="G23" s="72" t="s">
        <v>86</v>
      </c>
      <c r="H23" s="11"/>
      <c r="L23" s="12"/>
      <c r="N23" s="13"/>
      <c r="P23" s="14"/>
      <c r="Q23" s="14"/>
      <c r="R23" s="14"/>
    </row>
    <row r="24" spans="1:18" x14ac:dyDescent="0.2">
      <c r="A24" s="10">
        <v>9</v>
      </c>
      <c r="B24" s="69" t="s">
        <v>92</v>
      </c>
      <c r="C24" s="70">
        <v>44619</v>
      </c>
      <c r="D24" s="71">
        <v>3658</v>
      </c>
      <c r="E24" s="71">
        <v>312789</v>
      </c>
      <c r="F24" s="71">
        <v>4327</v>
      </c>
      <c r="G24" s="72" t="s">
        <v>86</v>
      </c>
      <c r="H24" s="11"/>
      <c r="L24" s="12"/>
      <c r="N24" s="13"/>
      <c r="P24" s="14"/>
      <c r="Q24" s="14"/>
      <c r="R24" s="14"/>
    </row>
    <row r="25" spans="1:18" x14ac:dyDescent="0.2">
      <c r="A25" s="10"/>
      <c r="B25" s="69" t="s">
        <v>93</v>
      </c>
      <c r="C25" s="70">
        <v>44619</v>
      </c>
      <c r="D25" s="71">
        <v>3736</v>
      </c>
      <c r="E25" s="71">
        <v>330750</v>
      </c>
      <c r="F25" s="71">
        <v>4647</v>
      </c>
      <c r="G25" s="72" t="s">
        <v>86</v>
      </c>
      <c r="H25" s="11"/>
      <c r="L25" s="12"/>
      <c r="N25" s="13"/>
      <c r="P25" s="14"/>
      <c r="Q25" s="14"/>
      <c r="R25" s="14"/>
    </row>
    <row r="26" spans="1:18" x14ac:dyDescent="0.2">
      <c r="A26" s="10">
        <v>10</v>
      </c>
      <c r="B26" s="69" t="s">
        <v>89</v>
      </c>
      <c r="C26" s="70">
        <v>44619</v>
      </c>
      <c r="D26" s="71">
        <v>1323</v>
      </c>
      <c r="E26" s="71">
        <v>49880</v>
      </c>
      <c r="F26" s="71">
        <v>1878</v>
      </c>
      <c r="G26" s="72" t="s">
        <v>87</v>
      </c>
      <c r="H26" s="11"/>
      <c r="L26" s="12"/>
      <c r="N26" s="13"/>
      <c r="P26" s="14"/>
      <c r="Q26" s="14"/>
      <c r="R26" s="14"/>
    </row>
    <row r="27" spans="1:18" x14ac:dyDescent="0.2">
      <c r="A27" s="10">
        <v>11</v>
      </c>
      <c r="B27" s="69" t="s">
        <v>142</v>
      </c>
      <c r="C27" s="70">
        <v>44629</v>
      </c>
      <c r="D27" s="71">
        <v>4414</v>
      </c>
      <c r="E27" s="71">
        <v>354018</v>
      </c>
      <c r="F27" s="71">
        <v>5065</v>
      </c>
      <c r="G27" s="72" t="s">
        <v>86</v>
      </c>
      <c r="H27" s="11"/>
      <c r="L27" s="12"/>
      <c r="N27" s="13"/>
      <c r="P27" s="14"/>
      <c r="Q27" s="14"/>
      <c r="R27" s="14"/>
    </row>
    <row r="28" spans="1:18" x14ac:dyDescent="0.2">
      <c r="A28" s="10"/>
      <c r="B28" s="69" t="s">
        <v>143</v>
      </c>
      <c r="C28" s="70">
        <v>44629</v>
      </c>
      <c r="D28" s="71">
        <v>2463</v>
      </c>
      <c r="E28" s="71">
        <v>214836</v>
      </c>
      <c r="F28" s="71">
        <v>2906</v>
      </c>
      <c r="G28" s="72" t="s">
        <v>86</v>
      </c>
      <c r="H28" s="11"/>
      <c r="L28" s="12"/>
      <c r="N28" s="13"/>
      <c r="P28" s="14"/>
      <c r="Q28" s="14"/>
      <c r="R28" s="14"/>
    </row>
    <row r="29" spans="1:18" x14ac:dyDescent="0.2">
      <c r="A29" s="10">
        <v>12</v>
      </c>
      <c r="B29" s="69" t="s">
        <v>144</v>
      </c>
      <c r="C29" s="70">
        <v>44631</v>
      </c>
      <c r="D29" s="71">
        <v>879</v>
      </c>
      <c r="E29" s="71">
        <v>52740</v>
      </c>
      <c r="F29" s="71">
        <v>1324</v>
      </c>
      <c r="G29" s="72" t="s">
        <v>87</v>
      </c>
      <c r="H29" s="11"/>
      <c r="L29" s="12"/>
      <c r="N29" s="13"/>
      <c r="P29" s="14"/>
      <c r="Q29" s="14"/>
      <c r="R29" s="14"/>
    </row>
    <row r="30" spans="1:18" x14ac:dyDescent="0.2">
      <c r="A30" s="10">
        <v>13</v>
      </c>
      <c r="B30" s="69" t="s">
        <v>145</v>
      </c>
      <c r="C30" s="70">
        <v>44639</v>
      </c>
      <c r="D30" s="71">
        <v>3483</v>
      </c>
      <c r="E30" s="71">
        <v>260166</v>
      </c>
      <c r="F30" s="71">
        <v>4146</v>
      </c>
      <c r="G30" s="72" t="s">
        <v>86</v>
      </c>
      <c r="H30" s="11"/>
      <c r="L30" s="12"/>
      <c r="N30" s="13"/>
      <c r="P30" s="14"/>
      <c r="Q30" s="14"/>
      <c r="R30" s="14"/>
    </row>
    <row r="31" spans="1:18" x14ac:dyDescent="0.2">
      <c r="A31" s="10"/>
      <c r="B31" s="69" t="s">
        <v>146</v>
      </c>
      <c r="C31" s="70">
        <v>44639</v>
      </c>
      <c r="D31" s="71">
        <v>3463</v>
      </c>
      <c r="E31" s="71">
        <v>320170</v>
      </c>
      <c r="F31" s="71">
        <v>3825</v>
      </c>
      <c r="G31" s="72" t="s">
        <v>86</v>
      </c>
      <c r="H31" s="11"/>
      <c r="L31" s="12"/>
      <c r="N31" s="13"/>
      <c r="P31" s="14"/>
      <c r="Q31" s="14"/>
      <c r="R31" s="14"/>
    </row>
    <row r="32" spans="1:18" x14ac:dyDescent="0.2">
      <c r="A32" s="10"/>
      <c r="B32" s="69" t="s">
        <v>147</v>
      </c>
      <c r="C32" s="70">
        <v>44639</v>
      </c>
      <c r="D32" s="71">
        <v>126</v>
      </c>
      <c r="E32" s="71">
        <v>8141</v>
      </c>
      <c r="F32" s="71">
        <v>158</v>
      </c>
      <c r="G32" s="72" t="s">
        <v>86</v>
      </c>
      <c r="H32" s="11"/>
      <c r="L32" s="12"/>
      <c r="N32" s="13"/>
      <c r="P32" s="14"/>
      <c r="Q32" s="14"/>
      <c r="R32" s="14"/>
    </row>
    <row r="33" spans="1:18" x14ac:dyDescent="0.2">
      <c r="A33" s="10">
        <v>14</v>
      </c>
      <c r="B33" s="69" t="s">
        <v>148</v>
      </c>
      <c r="C33" s="70">
        <v>44646</v>
      </c>
      <c r="D33" s="71">
        <v>2421</v>
      </c>
      <c r="E33" s="71">
        <v>200123</v>
      </c>
      <c r="F33" s="71">
        <v>2871</v>
      </c>
      <c r="G33" s="72" t="s">
        <v>86</v>
      </c>
      <c r="H33" s="11"/>
      <c r="L33" s="12"/>
      <c r="N33" s="13"/>
      <c r="P33" s="14"/>
      <c r="Q33" s="14"/>
      <c r="R33" s="14"/>
    </row>
    <row r="34" spans="1:18" x14ac:dyDescent="0.2">
      <c r="A34" s="10"/>
      <c r="B34" s="69" t="s">
        <v>149</v>
      </c>
      <c r="C34" s="70">
        <v>44646</v>
      </c>
      <c r="D34" s="71">
        <v>2239</v>
      </c>
      <c r="E34" s="71">
        <v>202385</v>
      </c>
      <c r="F34" s="71">
        <v>2617</v>
      </c>
      <c r="G34" s="72" t="s">
        <v>86</v>
      </c>
      <c r="H34" s="11"/>
      <c r="L34" s="12"/>
      <c r="N34" s="13"/>
      <c r="P34" s="14"/>
      <c r="Q34" s="14"/>
      <c r="R34" s="14"/>
    </row>
    <row r="35" spans="1:18" x14ac:dyDescent="0.2">
      <c r="A35" s="10"/>
      <c r="B35" s="69" t="s">
        <v>150</v>
      </c>
      <c r="C35" s="70">
        <v>44646</v>
      </c>
      <c r="D35" s="71">
        <v>251</v>
      </c>
      <c r="E35" s="71">
        <v>15772</v>
      </c>
      <c r="F35" s="71">
        <v>314</v>
      </c>
      <c r="G35" s="72" t="s">
        <v>86</v>
      </c>
      <c r="H35" s="11"/>
      <c r="L35" s="12"/>
      <c r="N35" s="13"/>
      <c r="P35" s="14"/>
      <c r="Q35" s="14"/>
      <c r="R35" s="14"/>
    </row>
    <row r="36" spans="1:18" x14ac:dyDescent="0.2">
      <c r="A36" s="10">
        <v>15</v>
      </c>
      <c r="B36" s="69" t="s">
        <v>151</v>
      </c>
      <c r="C36" s="70">
        <v>44648</v>
      </c>
      <c r="D36" s="71">
        <v>1966</v>
      </c>
      <c r="E36" s="71">
        <v>72300</v>
      </c>
      <c r="F36" s="71">
        <v>2925</v>
      </c>
      <c r="G36" s="72" t="s">
        <v>87</v>
      </c>
      <c r="H36" s="11"/>
      <c r="L36" s="12"/>
      <c r="N36" s="13"/>
      <c r="P36" s="14"/>
      <c r="Q36" s="14"/>
      <c r="R36" s="14"/>
    </row>
    <row r="37" spans="1:18" x14ac:dyDescent="0.2">
      <c r="A37" s="16"/>
      <c r="B37" s="103"/>
      <c r="C37" s="104" t="s">
        <v>8</v>
      </c>
      <c r="D37" s="103">
        <f>SUM(D13:D36)</f>
        <v>55821</v>
      </c>
      <c r="E37" s="103">
        <f>SUM(E13:E36)</f>
        <v>4309157</v>
      </c>
      <c r="F37" s="104">
        <f>SUM(F13:F36)</f>
        <v>69651</v>
      </c>
      <c r="G37" s="104"/>
      <c r="H37" s="17"/>
      <c r="P37" s="15"/>
      <c r="Q37" s="15"/>
      <c r="R37" s="15"/>
    </row>
    <row r="39" spans="1:18" x14ac:dyDescent="0.2">
      <c r="D39" s="22"/>
      <c r="E39" s="22"/>
      <c r="F39" s="22"/>
    </row>
    <row r="40" spans="1:18" x14ac:dyDescent="0.2">
      <c r="D40" s="22"/>
      <c r="E40" s="22"/>
      <c r="F40" s="22"/>
    </row>
    <row r="41" spans="1:18" x14ac:dyDescent="0.2">
      <c r="E41" s="22"/>
    </row>
    <row r="44" spans="1:18" x14ac:dyDescent="0.2">
      <c r="F44" s="86"/>
      <c r="G44" s="86"/>
      <c r="H44" s="86"/>
    </row>
  </sheetData>
  <sheetProtection selectLockedCells="1" selectUnlockedCells="1"/>
  <pageMargins left="1.4566929133858268" right="0.31496062992125984" top="0.31496062992125984" bottom="0.43307086614173229" header="0.51181102362204722" footer="0"/>
  <pageSetup paperSize="9" firstPageNumber="0" orientation="portrait" horizontalDpi="300" verticalDpi="300" r:id="rId1"/>
  <headerFooter alignWithMargins="0">
    <oddFooter>&amp;C&amp;"Consolas,Normal"&amp;8Puertos San Antonio Este - Río Negro y 
Terminal de Contenedores Puerto de Bahía Blanca - Buenos Aires
República Argentina&amp;"Arial,Normal"
Form.1100 - 31/03/08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0:S43"/>
  <sheetViews>
    <sheetView showGridLines="0" topLeftCell="A5" zoomScaleNormal="100" zoomScaleSheetLayoutView="100" workbookViewId="0">
      <selection activeCell="C17" sqref="C17"/>
    </sheetView>
  </sheetViews>
  <sheetFormatPr baseColWidth="10" defaultColWidth="11.42578125" defaultRowHeight="12.75" x14ac:dyDescent="0.2"/>
  <cols>
    <col min="1" max="1" width="19.42578125" style="2" customWidth="1"/>
    <col min="2" max="2" width="11.42578125" style="2"/>
    <col min="3" max="3" width="12.7109375" style="2" customWidth="1"/>
    <col min="4" max="17" width="11.42578125" style="2"/>
    <col min="18" max="18" width="12.85546875" style="2" customWidth="1"/>
    <col min="19" max="16384" width="11.42578125" style="2"/>
  </cols>
  <sheetData>
    <row r="10" spans="1:16" x14ac:dyDescent="0.2">
      <c r="A10" s="3" t="s">
        <v>66</v>
      </c>
      <c r="B10" s="4"/>
      <c r="C10" s="4"/>
      <c r="D10" s="4"/>
      <c r="E10" s="5" t="str">
        <f>Principal!C11</f>
        <v>Datos al 31/03/2022</v>
      </c>
    </row>
    <row r="11" spans="1:16" x14ac:dyDescent="0.2">
      <c r="A11" s="4"/>
      <c r="B11" s="4"/>
      <c r="C11" s="4"/>
      <c r="D11" s="4"/>
      <c r="E11" s="4"/>
    </row>
    <row r="12" spans="1:16" x14ac:dyDescent="0.2">
      <c r="A12" s="7" t="s">
        <v>9</v>
      </c>
      <c r="B12" s="6" t="s">
        <v>4</v>
      </c>
      <c r="C12" s="6" t="s">
        <v>5</v>
      </c>
      <c r="D12" s="6" t="s">
        <v>6</v>
      </c>
      <c r="E12" s="6" t="s">
        <v>10</v>
      </c>
      <c r="H12" s="18"/>
      <c r="I12" s="19"/>
      <c r="J12" s="19"/>
      <c r="K12" s="19"/>
      <c r="M12" s="18"/>
      <c r="N12" s="19"/>
      <c r="O12" s="19"/>
      <c r="P12" s="19"/>
    </row>
    <row r="13" spans="1:16" x14ac:dyDescent="0.2">
      <c r="A13" s="127" t="s">
        <v>111</v>
      </c>
      <c r="B13" s="128">
        <v>8412</v>
      </c>
      <c r="C13" s="128">
        <v>705431</v>
      </c>
      <c r="D13" s="128">
        <v>9623</v>
      </c>
      <c r="E13" s="129">
        <f>+D13/$D$43</f>
        <v>0.13816223977027997</v>
      </c>
      <c r="H13" s="18"/>
      <c r="I13" s="19"/>
      <c r="J13" s="19"/>
      <c r="K13" s="19"/>
      <c r="M13" s="18"/>
      <c r="N13" s="19"/>
      <c r="O13" s="19"/>
      <c r="P13" s="19"/>
    </row>
    <row r="14" spans="1:16" x14ac:dyDescent="0.2">
      <c r="A14" s="127" t="s">
        <v>110</v>
      </c>
      <c r="B14" s="128">
        <v>7845</v>
      </c>
      <c r="C14" s="128">
        <v>635483</v>
      </c>
      <c r="D14" s="128">
        <v>8685</v>
      </c>
      <c r="E14" s="129">
        <f>+D14/$D$43</f>
        <v>0.12469490308686289</v>
      </c>
      <c r="H14" s="18"/>
      <c r="I14" s="19"/>
      <c r="J14" s="19"/>
      <c r="K14" s="19"/>
      <c r="M14" s="18"/>
      <c r="N14" s="19"/>
      <c r="O14" s="19"/>
      <c r="P14" s="19"/>
    </row>
    <row r="15" spans="1:16" x14ac:dyDescent="0.2">
      <c r="A15" s="127" t="s">
        <v>22</v>
      </c>
      <c r="B15" s="128">
        <v>5309</v>
      </c>
      <c r="C15" s="128">
        <v>318540</v>
      </c>
      <c r="D15" s="128">
        <v>7995</v>
      </c>
      <c r="E15" s="129">
        <f>+D15/$D$43</f>
        <v>0.11478822684852835</v>
      </c>
      <c r="H15" s="18"/>
      <c r="I15" s="19"/>
      <c r="J15" s="19"/>
      <c r="K15" s="19"/>
      <c r="M15" s="18"/>
      <c r="N15" s="19"/>
      <c r="O15" s="19"/>
      <c r="P15" s="19"/>
    </row>
    <row r="16" spans="1:16" x14ac:dyDescent="0.2">
      <c r="A16" s="127" t="s">
        <v>109</v>
      </c>
      <c r="B16" s="128">
        <v>4628</v>
      </c>
      <c r="C16" s="128">
        <v>374075</v>
      </c>
      <c r="D16" s="128">
        <v>5843</v>
      </c>
      <c r="E16" s="129">
        <f>+D16/$D$43</f>
        <v>8.3890882986360368E-2</v>
      </c>
      <c r="H16" s="18"/>
      <c r="I16" s="19"/>
      <c r="J16" s="19"/>
      <c r="K16" s="19"/>
      <c r="M16" s="18"/>
      <c r="N16" s="19"/>
      <c r="O16" s="19"/>
      <c r="P16" s="19"/>
    </row>
    <row r="17" spans="1:16" x14ac:dyDescent="0.2">
      <c r="A17" s="127" t="s">
        <v>115</v>
      </c>
      <c r="B17" s="128">
        <v>3528</v>
      </c>
      <c r="C17" s="128">
        <v>265253</v>
      </c>
      <c r="D17" s="128">
        <v>4171</v>
      </c>
      <c r="E17" s="129">
        <f>+D17/$D$43</f>
        <v>5.9885139985642495E-2</v>
      </c>
      <c r="H17" s="18"/>
      <c r="I17" s="19"/>
      <c r="J17" s="19"/>
      <c r="K17" s="19"/>
      <c r="M17" s="18"/>
      <c r="N17" s="19"/>
      <c r="O17" s="19"/>
      <c r="P17" s="19"/>
    </row>
    <row r="18" spans="1:16" x14ac:dyDescent="0.2">
      <c r="A18" s="127" t="s">
        <v>99</v>
      </c>
      <c r="B18" s="128">
        <v>3107</v>
      </c>
      <c r="C18" s="128">
        <v>229089</v>
      </c>
      <c r="D18" s="128">
        <v>3551</v>
      </c>
      <c r="E18" s="129">
        <f>+D18/$D$43</f>
        <v>5.0983488872936106E-2</v>
      </c>
      <c r="H18" s="18"/>
      <c r="I18" s="19"/>
      <c r="J18" s="19"/>
      <c r="K18" s="19"/>
      <c r="M18" s="18"/>
      <c r="N18" s="19"/>
      <c r="O18" s="19"/>
      <c r="P18" s="19"/>
    </row>
    <row r="19" spans="1:16" x14ac:dyDescent="0.2">
      <c r="A19" s="127" t="s">
        <v>94</v>
      </c>
      <c r="B19" s="128">
        <v>2703</v>
      </c>
      <c r="C19" s="128">
        <v>298840</v>
      </c>
      <c r="D19" s="128">
        <v>3396</v>
      </c>
      <c r="E19" s="129">
        <f>+D19/$D$43</f>
        <v>4.875807609475951E-2</v>
      </c>
      <c r="H19" s="18"/>
      <c r="I19" s="19"/>
      <c r="J19" s="19"/>
      <c r="K19" s="19"/>
      <c r="M19" s="18"/>
      <c r="N19" s="19"/>
      <c r="O19" s="19"/>
      <c r="P19" s="19"/>
    </row>
    <row r="20" spans="1:16" x14ac:dyDescent="0.2">
      <c r="A20" s="127" t="s">
        <v>63</v>
      </c>
      <c r="B20" s="128">
        <v>2295</v>
      </c>
      <c r="C20" s="128">
        <v>17340</v>
      </c>
      <c r="D20" s="128">
        <v>2991</v>
      </c>
      <c r="E20" s="129">
        <f>+D20/$D$43</f>
        <v>4.2943287867910983E-2</v>
      </c>
      <c r="H20" s="18"/>
      <c r="I20" s="19"/>
      <c r="J20" s="19"/>
      <c r="K20" s="19"/>
      <c r="M20" s="18"/>
      <c r="N20" s="19"/>
      <c r="O20" s="19"/>
      <c r="P20" s="19"/>
    </row>
    <row r="21" spans="1:16" x14ac:dyDescent="0.2">
      <c r="A21" s="127" t="s">
        <v>113</v>
      </c>
      <c r="B21" s="128">
        <v>2030</v>
      </c>
      <c r="C21" s="128">
        <v>185910</v>
      </c>
      <c r="D21" s="128">
        <v>2703</v>
      </c>
      <c r="E21" s="129">
        <f>+D21/$D$43</f>
        <v>3.8808327351040922E-2</v>
      </c>
      <c r="H21" s="18"/>
      <c r="I21" s="19"/>
      <c r="J21" s="19"/>
      <c r="K21" s="19"/>
      <c r="M21" s="18"/>
      <c r="N21" s="19"/>
      <c r="O21" s="19"/>
      <c r="P21" s="19"/>
    </row>
    <row r="22" spans="1:16" x14ac:dyDescent="0.2">
      <c r="A22" s="127" t="s">
        <v>95</v>
      </c>
      <c r="B22" s="128">
        <v>1880</v>
      </c>
      <c r="C22" s="128">
        <v>136083</v>
      </c>
      <c r="D22" s="128">
        <v>2466</v>
      </c>
      <c r="E22" s="129">
        <f>+D22/$D$43</f>
        <v>3.540559942569993E-2</v>
      </c>
      <c r="H22" s="18"/>
      <c r="I22" s="19"/>
      <c r="J22" s="19"/>
      <c r="K22" s="19"/>
      <c r="M22" s="18"/>
      <c r="N22" s="19"/>
      <c r="O22" s="19"/>
      <c r="P22" s="19"/>
    </row>
    <row r="23" spans="1:16" x14ac:dyDescent="0.2">
      <c r="A23" s="81" t="s">
        <v>98</v>
      </c>
      <c r="B23" s="5">
        <v>1978</v>
      </c>
      <c r="C23" s="5">
        <v>153015</v>
      </c>
      <c r="D23" s="5">
        <v>2394</v>
      </c>
      <c r="E23" s="129">
        <f>+D23/$D$43</f>
        <v>3.4371859296482413E-2</v>
      </c>
      <c r="H23" s="18"/>
      <c r="I23" s="19"/>
      <c r="J23" s="19"/>
      <c r="K23" s="19"/>
      <c r="M23" s="18"/>
      <c r="N23" s="19"/>
      <c r="O23" s="19"/>
      <c r="P23" s="19"/>
    </row>
    <row r="24" spans="1:16" x14ac:dyDescent="0.2">
      <c r="A24" s="127" t="s">
        <v>104</v>
      </c>
      <c r="B24" s="128">
        <v>1960</v>
      </c>
      <c r="C24" s="128">
        <v>158471</v>
      </c>
      <c r="D24" s="128">
        <v>2288</v>
      </c>
      <c r="E24" s="129">
        <f>+D24/$D$43</f>
        <v>3.2849964106245515E-2</v>
      </c>
      <c r="H24" s="18"/>
      <c r="I24" s="19"/>
      <c r="J24" s="19"/>
      <c r="K24" s="19"/>
      <c r="M24" s="18"/>
      <c r="N24" s="19"/>
      <c r="O24" s="19"/>
      <c r="P24" s="19"/>
    </row>
    <row r="25" spans="1:16" x14ac:dyDescent="0.2">
      <c r="A25" s="81" t="s">
        <v>96</v>
      </c>
      <c r="B25" s="5">
        <v>1584</v>
      </c>
      <c r="C25" s="5">
        <v>122567</v>
      </c>
      <c r="D25" s="5">
        <v>2091</v>
      </c>
      <c r="E25" s="129">
        <f>+D25/$D$43</f>
        <v>3.0021536252692032E-2</v>
      </c>
      <c r="H25" s="18"/>
      <c r="I25" s="19"/>
      <c r="J25" s="19"/>
      <c r="K25" s="19"/>
      <c r="M25" s="18"/>
      <c r="N25" s="19"/>
      <c r="O25" s="19"/>
      <c r="P25" s="19"/>
    </row>
    <row r="26" spans="1:16" x14ac:dyDescent="0.2">
      <c r="A26" s="127" t="s">
        <v>103</v>
      </c>
      <c r="B26" s="128">
        <v>1561</v>
      </c>
      <c r="C26" s="128">
        <v>115601</v>
      </c>
      <c r="D26" s="128">
        <v>1928</v>
      </c>
      <c r="E26" s="129">
        <f>+D26/$D$43</f>
        <v>2.7681263460157934E-2</v>
      </c>
      <c r="H26" s="18"/>
      <c r="I26" s="19"/>
      <c r="J26" s="19"/>
      <c r="K26" s="19"/>
      <c r="M26" s="18"/>
      <c r="N26" s="19"/>
      <c r="O26" s="19"/>
      <c r="P26" s="19"/>
    </row>
    <row r="27" spans="1:16" x14ac:dyDescent="0.2">
      <c r="A27" s="127" t="s">
        <v>97</v>
      </c>
      <c r="B27" s="128">
        <v>1299</v>
      </c>
      <c r="C27" s="128">
        <v>127632</v>
      </c>
      <c r="D27" s="128">
        <v>1615</v>
      </c>
      <c r="E27" s="129">
        <f>+D27/$D$43</f>
        <v>2.3187365398420676E-2</v>
      </c>
      <c r="H27" s="18"/>
      <c r="I27" s="19"/>
      <c r="J27" s="19"/>
      <c r="K27" s="19"/>
      <c r="M27" s="18"/>
      <c r="N27" s="19"/>
      <c r="O27" s="19"/>
      <c r="P27" s="19"/>
    </row>
    <row r="28" spans="1:16" x14ac:dyDescent="0.2">
      <c r="A28" s="127" t="s">
        <v>102</v>
      </c>
      <c r="B28" s="128">
        <v>1233</v>
      </c>
      <c r="C28" s="128">
        <v>89966</v>
      </c>
      <c r="D28" s="128">
        <v>1559</v>
      </c>
      <c r="E28" s="129">
        <f>+D28/$D$43</f>
        <v>2.2383345297918161E-2</v>
      </c>
      <c r="H28" s="18"/>
      <c r="I28" s="19"/>
      <c r="J28" s="19"/>
      <c r="K28" s="19"/>
      <c r="M28" s="18"/>
      <c r="N28" s="19"/>
      <c r="O28" s="19"/>
      <c r="P28" s="19"/>
    </row>
    <row r="29" spans="1:16" x14ac:dyDescent="0.2">
      <c r="A29" s="127" t="s">
        <v>100</v>
      </c>
      <c r="B29" s="128">
        <v>1265</v>
      </c>
      <c r="C29" s="128">
        <v>107689</v>
      </c>
      <c r="D29" s="128">
        <v>1552</v>
      </c>
      <c r="E29" s="129">
        <f>+D29/$D$43</f>
        <v>2.2282842785355347E-2</v>
      </c>
      <c r="H29" s="18"/>
      <c r="I29" s="19"/>
      <c r="J29" s="19"/>
      <c r="K29" s="19"/>
      <c r="M29" s="18"/>
      <c r="N29" s="19"/>
      <c r="O29" s="19"/>
      <c r="P29" s="19"/>
    </row>
    <row r="30" spans="1:16" x14ac:dyDescent="0.2">
      <c r="A30" s="127" t="s">
        <v>116</v>
      </c>
      <c r="B30" s="128">
        <v>1015</v>
      </c>
      <c r="C30" s="128">
        <v>77053</v>
      </c>
      <c r="D30" s="128">
        <v>1300</v>
      </c>
      <c r="E30" s="129">
        <f>+D30/$D$43</f>
        <v>1.8664752333094042E-2</v>
      </c>
      <c r="H30" s="18"/>
      <c r="I30" s="19"/>
      <c r="J30" s="19"/>
      <c r="K30" s="19"/>
      <c r="M30" s="18"/>
      <c r="N30" s="19"/>
      <c r="O30" s="19"/>
      <c r="P30" s="19"/>
    </row>
    <row r="31" spans="1:16" x14ac:dyDescent="0.2">
      <c r="A31" s="127" t="s">
        <v>105</v>
      </c>
      <c r="B31" s="128">
        <v>500</v>
      </c>
      <c r="C31" s="128">
        <v>37440</v>
      </c>
      <c r="D31" s="128">
        <v>638</v>
      </c>
      <c r="E31" s="129">
        <f>+D31/$D$43</f>
        <v>9.1600861450107686E-3</v>
      </c>
      <c r="H31" s="18"/>
      <c r="I31" s="19"/>
      <c r="J31" s="19"/>
      <c r="K31" s="19"/>
      <c r="M31" s="18"/>
      <c r="N31" s="19"/>
      <c r="O31" s="19"/>
      <c r="P31" s="19"/>
    </row>
    <row r="32" spans="1:16" x14ac:dyDescent="0.2">
      <c r="A32" s="127" t="s">
        <v>64</v>
      </c>
      <c r="B32" s="128">
        <v>0</v>
      </c>
      <c r="C32" s="128">
        <v>34650</v>
      </c>
      <c r="D32" s="128">
        <v>567</v>
      </c>
      <c r="E32" s="129">
        <f>+D32/$D$43</f>
        <v>8.1407035175879404E-3</v>
      </c>
      <c r="H32" s="18"/>
      <c r="I32" s="19"/>
      <c r="J32" s="19"/>
      <c r="K32" s="19"/>
      <c r="M32" s="18"/>
      <c r="N32" s="19"/>
      <c r="O32" s="19"/>
      <c r="P32" s="19"/>
    </row>
    <row r="33" spans="1:19" x14ac:dyDescent="0.2">
      <c r="A33" s="127" t="s">
        <v>114</v>
      </c>
      <c r="B33" s="128">
        <v>404</v>
      </c>
      <c r="C33" s="128">
        <v>39006</v>
      </c>
      <c r="D33" s="128">
        <v>538</v>
      </c>
      <c r="E33" s="129">
        <f>+D33/$D$43</f>
        <v>7.7243359655419959E-3</v>
      </c>
      <c r="H33" s="18"/>
      <c r="I33" s="19"/>
      <c r="J33" s="19"/>
      <c r="K33" s="19"/>
      <c r="M33" s="18"/>
      <c r="N33" s="19"/>
      <c r="O33" s="19"/>
      <c r="P33" s="19"/>
    </row>
    <row r="34" spans="1:19" x14ac:dyDescent="0.2">
      <c r="A34" s="127" t="s">
        <v>101</v>
      </c>
      <c r="B34" s="128">
        <v>294</v>
      </c>
      <c r="C34" s="128">
        <v>18522</v>
      </c>
      <c r="D34" s="128">
        <v>380</v>
      </c>
      <c r="E34" s="129">
        <f>+D34/$D$43</f>
        <v>5.4558506819813351E-3</v>
      </c>
      <c r="H34" s="18"/>
      <c r="I34" s="19"/>
      <c r="J34" s="19"/>
      <c r="K34" s="19"/>
      <c r="M34" s="18"/>
      <c r="N34" s="19"/>
      <c r="O34" s="19"/>
      <c r="P34" s="19"/>
    </row>
    <row r="35" spans="1:19" x14ac:dyDescent="0.2">
      <c r="A35" s="127" t="s">
        <v>107</v>
      </c>
      <c r="B35" s="128">
        <v>260</v>
      </c>
      <c r="C35" s="128">
        <v>20262</v>
      </c>
      <c r="D35" s="128">
        <v>347</v>
      </c>
      <c r="E35" s="129">
        <f>+D35/$D$43</f>
        <v>4.9820531227566401E-3</v>
      </c>
      <c r="H35" s="18"/>
      <c r="I35" s="19"/>
      <c r="J35" s="19"/>
      <c r="K35" s="19"/>
      <c r="M35" s="18"/>
      <c r="N35" s="19"/>
      <c r="O35" s="19"/>
      <c r="P35" s="19"/>
    </row>
    <row r="36" spans="1:19" x14ac:dyDescent="0.2">
      <c r="A36" s="127" t="s">
        <v>108</v>
      </c>
      <c r="B36" s="128">
        <v>253</v>
      </c>
      <c r="C36" s="128">
        <v>14930</v>
      </c>
      <c r="D36" s="128">
        <v>293</v>
      </c>
      <c r="E36" s="129">
        <f>+D36/$D$43</f>
        <v>4.2067480258435033E-3</v>
      </c>
      <c r="H36" s="18"/>
      <c r="I36" s="19"/>
      <c r="J36" s="19"/>
      <c r="K36" s="19"/>
      <c r="M36" s="18"/>
      <c r="N36" s="19"/>
      <c r="O36" s="19"/>
      <c r="P36" s="19"/>
    </row>
    <row r="37" spans="1:19" x14ac:dyDescent="0.2">
      <c r="A37" s="127" t="s">
        <v>23</v>
      </c>
      <c r="B37" s="128">
        <v>108</v>
      </c>
      <c r="C37" s="128">
        <v>114</v>
      </c>
      <c r="D37" s="128">
        <v>287</v>
      </c>
      <c r="E37" s="129">
        <f>+D37/$D$43</f>
        <v>4.1206030150753772E-3</v>
      </c>
      <c r="H37" s="18"/>
      <c r="I37" s="19"/>
      <c r="J37" s="19"/>
      <c r="K37" s="19"/>
      <c r="M37" s="18"/>
      <c r="N37" s="19"/>
      <c r="O37" s="19"/>
      <c r="P37" s="19"/>
    </row>
    <row r="38" spans="1:19" x14ac:dyDescent="0.2">
      <c r="A38" s="81" t="s">
        <v>106</v>
      </c>
      <c r="B38" s="5">
        <v>140</v>
      </c>
      <c r="C38" s="5">
        <v>9433</v>
      </c>
      <c r="D38" s="5">
        <v>176</v>
      </c>
      <c r="E38" s="129">
        <f>+D38/$D$43</f>
        <v>2.5269203158650396E-3</v>
      </c>
      <c r="H38" s="18"/>
      <c r="I38" s="19"/>
      <c r="J38" s="19"/>
      <c r="K38" s="19"/>
      <c r="M38" s="18"/>
      <c r="N38" s="19"/>
      <c r="O38" s="19"/>
      <c r="P38" s="19"/>
    </row>
    <row r="39" spans="1:19" x14ac:dyDescent="0.2">
      <c r="A39" s="127" t="s">
        <v>117</v>
      </c>
      <c r="B39" s="128">
        <v>86</v>
      </c>
      <c r="C39" s="128">
        <v>5110</v>
      </c>
      <c r="D39" s="128">
        <v>105</v>
      </c>
      <c r="E39" s="129">
        <f>+D39/$D$43</f>
        <v>1.507537688442211E-3</v>
      </c>
      <c r="H39" s="18"/>
      <c r="I39" s="19"/>
      <c r="J39" s="19"/>
      <c r="K39" s="19"/>
      <c r="M39" s="18"/>
      <c r="N39" s="19"/>
      <c r="O39" s="19"/>
      <c r="P39" s="19"/>
    </row>
    <row r="40" spans="1:19" x14ac:dyDescent="0.2">
      <c r="A40" s="127" t="s">
        <v>153</v>
      </c>
      <c r="B40" s="128">
        <v>60</v>
      </c>
      <c r="C40" s="128">
        <v>3840</v>
      </c>
      <c r="D40" s="128">
        <v>73</v>
      </c>
      <c r="E40" s="129">
        <f>+D40/$D$43</f>
        <v>1.0480976310122039E-3</v>
      </c>
      <c r="H40" s="18"/>
      <c r="I40" s="19"/>
      <c r="J40" s="19"/>
      <c r="K40" s="19"/>
      <c r="M40" s="18"/>
      <c r="N40" s="19"/>
      <c r="O40" s="19"/>
      <c r="P40" s="19"/>
    </row>
    <row r="41" spans="1:19" x14ac:dyDescent="0.2">
      <c r="A41" s="127" t="s">
        <v>112</v>
      </c>
      <c r="B41" s="128">
        <v>42</v>
      </c>
      <c r="C41" s="128">
        <v>3402</v>
      </c>
      <c r="D41" s="128">
        <v>50</v>
      </c>
      <c r="E41" s="129">
        <f>+D41/$D$43</f>
        <v>7.1787508973438624E-4</v>
      </c>
      <c r="H41" s="18"/>
      <c r="I41" s="19"/>
      <c r="J41" s="19"/>
      <c r="K41" s="19"/>
      <c r="M41" s="18"/>
      <c r="N41" s="19"/>
      <c r="O41" s="19"/>
      <c r="P41" s="19"/>
    </row>
    <row r="42" spans="1:19" x14ac:dyDescent="0.2">
      <c r="A42" s="127" t="s">
        <v>152</v>
      </c>
      <c r="B42" s="128">
        <v>42</v>
      </c>
      <c r="C42" s="128">
        <v>4410</v>
      </c>
      <c r="D42" s="128">
        <v>45</v>
      </c>
      <c r="E42" s="129">
        <f>+D42/$D$43</f>
        <v>6.4608758076094763E-4</v>
      </c>
      <c r="H42" s="18"/>
      <c r="I42" s="19"/>
      <c r="J42" s="19"/>
      <c r="K42" s="19"/>
      <c r="M42" s="18"/>
      <c r="N42" s="19"/>
      <c r="O42" s="19"/>
      <c r="P42" s="19"/>
    </row>
    <row r="43" spans="1:19" x14ac:dyDescent="0.2">
      <c r="A43" s="105" t="s">
        <v>11</v>
      </c>
      <c r="B43" s="103">
        <f>SUM(B13:B42)</f>
        <v>55821</v>
      </c>
      <c r="C43" s="103">
        <f>SUM(C13:C42)</f>
        <v>4309157</v>
      </c>
      <c r="D43" s="103">
        <f>SUM(D13:D42)</f>
        <v>69650</v>
      </c>
      <c r="E43" s="106">
        <f>SUM(E13:E42)</f>
        <v>0.99999999999999989</v>
      </c>
      <c r="Q43" s="22"/>
      <c r="R43" s="22"/>
      <c r="S43" s="22"/>
    </row>
  </sheetData>
  <sheetProtection selectLockedCells="1" selectUnlockedCells="1"/>
  <sortState xmlns:xlrd2="http://schemas.microsoft.com/office/spreadsheetml/2017/richdata2" ref="A13:S42">
    <sortCondition descending="1" ref="D13:D42"/>
  </sortState>
  <pageMargins left="1.299212598425197" right="0.31496062992125984" top="0.31496062992125984" bottom="0.43307086614173229" header="0.51181102362204722" footer="0"/>
  <pageSetup paperSize="9" firstPageNumber="0" orientation="portrait" horizontalDpi="300" verticalDpi="300" r:id="rId1"/>
  <headerFooter alignWithMargins="0">
    <oddFooter>&amp;C&amp;"Consolas,Normal"&amp;8Puertos San Antonio Este - Río Negro y 
Terminal de Contenedores Puerto de Bahía Blanca - Buenos Aires
República Argentina&amp;"Arial,Normal"
Form.1100 - 31/03/08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9"/>
  <sheetViews>
    <sheetView showGridLines="0" topLeftCell="A10" zoomScaleNormal="100" zoomScaleSheetLayoutView="100" workbookViewId="0">
      <selection activeCell="B39" sqref="B39"/>
    </sheetView>
  </sheetViews>
  <sheetFormatPr baseColWidth="10" defaultColWidth="11.42578125" defaultRowHeight="12.75" x14ac:dyDescent="0.2"/>
  <cols>
    <col min="1" max="1" width="19.42578125" style="2" customWidth="1"/>
    <col min="2" max="16384" width="11.42578125" style="2"/>
  </cols>
  <sheetData>
    <row r="1" spans="1:6" x14ac:dyDescent="0.2">
      <c r="F1" s="2" t="s">
        <v>51</v>
      </c>
    </row>
    <row r="10" spans="1:6" x14ac:dyDescent="0.2">
      <c r="A10" s="3" t="s">
        <v>67</v>
      </c>
      <c r="B10" s="4"/>
      <c r="C10" s="4"/>
      <c r="D10" s="4"/>
      <c r="E10" s="5" t="str">
        <f>Principal!C11</f>
        <v>Datos al 31/03/2022</v>
      </c>
    </row>
    <row r="11" spans="1:6" x14ac:dyDescent="0.2">
      <c r="A11" s="3"/>
      <c r="B11" s="4"/>
      <c r="C11" s="4"/>
      <c r="D11" s="4"/>
      <c r="E11" s="5"/>
    </row>
    <row r="12" spans="1:6" x14ac:dyDescent="0.2">
      <c r="A12" s="7" t="s">
        <v>9</v>
      </c>
      <c r="B12" s="6" t="s">
        <v>4</v>
      </c>
      <c r="C12" s="6" t="s">
        <v>5</v>
      </c>
      <c r="D12" s="6" t="s">
        <v>6</v>
      </c>
      <c r="E12" s="6" t="s">
        <v>10</v>
      </c>
    </row>
    <row r="13" spans="1:6" x14ac:dyDescent="0.2">
      <c r="A13" s="127" t="s">
        <v>111</v>
      </c>
      <c r="B13" s="128">
        <v>8412</v>
      </c>
      <c r="C13" s="128">
        <v>705431</v>
      </c>
      <c r="D13" s="128">
        <v>9623</v>
      </c>
      <c r="E13" s="129">
        <f>+D13/$D$39</f>
        <v>0.16645909012281612</v>
      </c>
    </row>
    <row r="14" spans="1:6" x14ac:dyDescent="0.2">
      <c r="A14" s="127" t="s">
        <v>110</v>
      </c>
      <c r="B14" s="128">
        <v>7845</v>
      </c>
      <c r="C14" s="128">
        <v>635483</v>
      </c>
      <c r="D14" s="128">
        <v>8685</v>
      </c>
      <c r="E14" s="129">
        <f>+D14/$D$39</f>
        <v>0.15023352361183187</v>
      </c>
    </row>
    <row r="15" spans="1:6" x14ac:dyDescent="0.2">
      <c r="A15" s="127" t="s">
        <v>109</v>
      </c>
      <c r="B15" s="128">
        <v>4628</v>
      </c>
      <c r="C15" s="128">
        <v>374075</v>
      </c>
      <c r="D15" s="128">
        <v>5843</v>
      </c>
      <c r="E15" s="129">
        <f>+D15/$D$39</f>
        <v>0.10107247880989448</v>
      </c>
    </row>
    <row r="16" spans="1:6" x14ac:dyDescent="0.2">
      <c r="A16" s="127" t="s">
        <v>115</v>
      </c>
      <c r="B16" s="128">
        <v>3528</v>
      </c>
      <c r="C16" s="128">
        <v>265253</v>
      </c>
      <c r="D16" s="128">
        <v>4171</v>
      </c>
      <c r="E16" s="129">
        <f>+D16/$D$39</f>
        <v>7.2150147033385223E-2</v>
      </c>
    </row>
    <row r="17" spans="1:5" x14ac:dyDescent="0.2">
      <c r="A17" s="127" t="s">
        <v>99</v>
      </c>
      <c r="B17" s="128">
        <v>3107</v>
      </c>
      <c r="C17" s="128">
        <v>229089</v>
      </c>
      <c r="D17" s="128">
        <v>3551</v>
      </c>
      <c r="E17" s="129">
        <f>+D17/$D$39</f>
        <v>6.1425358934440406E-2</v>
      </c>
    </row>
    <row r="18" spans="1:5" x14ac:dyDescent="0.2">
      <c r="A18" s="127" t="s">
        <v>94</v>
      </c>
      <c r="B18" s="128">
        <v>2703</v>
      </c>
      <c r="C18" s="128">
        <v>298840</v>
      </c>
      <c r="D18" s="128">
        <v>3396</v>
      </c>
      <c r="E18" s="129">
        <f>+D18/$D$39</f>
        <v>5.8744161909704204E-2</v>
      </c>
    </row>
    <row r="19" spans="1:5" x14ac:dyDescent="0.2">
      <c r="A19" s="127" t="s">
        <v>113</v>
      </c>
      <c r="B19" s="128">
        <v>2030</v>
      </c>
      <c r="C19" s="128">
        <v>185910</v>
      </c>
      <c r="D19" s="128">
        <v>2703</v>
      </c>
      <c r="E19" s="129">
        <f>+D19/$D$39</f>
        <v>4.6756616502335237E-2</v>
      </c>
    </row>
    <row r="20" spans="1:5" x14ac:dyDescent="0.2">
      <c r="A20" s="127" t="s">
        <v>95</v>
      </c>
      <c r="B20" s="128">
        <v>1880</v>
      </c>
      <c r="C20" s="128">
        <v>136083</v>
      </c>
      <c r="D20" s="128">
        <v>2466</v>
      </c>
      <c r="E20" s="129">
        <f>+D20/$D$39</f>
        <v>4.2656979761286976E-2</v>
      </c>
    </row>
    <row r="21" spans="1:5" x14ac:dyDescent="0.2">
      <c r="A21" s="127" t="s">
        <v>98</v>
      </c>
      <c r="B21" s="128">
        <v>1978</v>
      </c>
      <c r="C21" s="128">
        <v>153015</v>
      </c>
      <c r="D21" s="128">
        <v>2394</v>
      </c>
      <c r="E21" s="129">
        <f>+D21/$D$39</f>
        <v>4.1411520498183703E-2</v>
      </c>
    </row>
    <row r="22" spans="1:5" x14ac:dyDescent="0.2">
      <c r="A22" s="127" t="s">
        <v>104</v>
      </c>
      <c r="B22" s="128">
        <v>1960</v>
      </c>
      <c r="C22" s="128">
        <v>158471</v>
      </c>
      <c r="D22" s="128">
        <v>2288</v>
      </c>
      <c r="E22" s="129">
        <f>+D22/$D$39</f>
        <v>3.957792769417056E-2</v>
      </c>
    </row>
    <row r="23" spans="1:5" x14ac:dyDescent="0.2">
      <c r="A23" s="127" t="s">
        <v>96</v>
      </c>
      <c r="B23" s="128">
        <v>1584</v>
      </c>
      <c r="C23" s="128">
        <v>122567</v>
      </c>
      <c r="D23" s="128">
        <v>2091</v>
      </c>
      <c r="E23" s="129">
        <f>+D23/$D$39</f>
        <v>3.6170212765957444E-2</v>
      </c>
    </row>
    <row r="24" spans="1:5" x14ac:dyDescent="0.2">
      <c r="A24" s="127" t="s">
        <v>103</v>
      </c>
      <c r="B24" s="128">
        <v>1561</v>
      </c>
      <c r="C24" s="128">
        <v>115601</v>
      </c>
      <c r="D24" s="128">
        <v>1928</v>
      </c>
      <c r="E24" s="129">
        <f>+D24/$D$39</f>
        <v>3.3350631378654211E-2</v>
      </c>
    </row>
    <row r="25" spans="1:5" x14ac:dyDescent="0.2">
      <c r="A25" s="127" t="s">
        <v>97</v>
      </c>
      <c r="B25" s="128">
        <v>1299</v>
      </c>
      <c r="C25" s="128">
        <v>127632</v>
      </c>
      <c r="D25" s="128">
        <v>1615</v>
      </c>
      <c r="E25" s="129">
        <f>+D25/$D$39</f>
        <v>2.7936343193219165E-2</v>
      </c>
    </row>
    <row r="26" spans="1:5" x14ac:dyDescent="0.2">
      <c r="A26" s="127" t="s">
        <v>102</v>
      </c>
      <c r="B26" s="128">
        <v>1233</v>
      </c>
      <c r="C26" s="128">
        <v>89966</v>
      </c>
      <c r="D26" s="128">
        <v>1559</v>
      </c>
      <c r="E26" s="129">
        <f>+D26/$D$39</f>
        <v>2.6967652655249957E-2</v>
      </c>
    </row>
    <row r="27" spans="1:5" x14ac:dyDescent="0.2">
      <c r="A27" s="127" t="s">
        <v>100</v>
      </c>
      <c r="B27" s="128">
        <v>1265</v>
      </c>
      <c r="C27" s="128">
        <v>107689</v>
      </c>
      <c r="D27" s="128">
        <v>1552</v>
      </c>
      <c r="E27" s="129">
        <f>+D27/$D$39</f>
        <v>2.6846566338003804E-2</v>
      </c>
    </row>
    <row r="28" spans="1:5" x14ac:dyDescent="0.2">
      <c r="A28" s="127" t="s">
        <v>116</v>
      </c>
      <c r="B28" s="128">
        <v>1015</v>
      </c>
      <c r="C28" s="128">
        <v>77053</v>
      </c>
      <c r="D28" s="128">
        <v>1300</v>
      </c>
      <c r="E28" s="129">
        <f>+D28/$D$39</f>
        <v>2.2487458917142364E-2</v>
      </c>
    </row>
    <row r="29" spans="1:5" x14ac:dyDescent="0.2">
      <c r="A29" s="127" t="s">
        <v>105</v>
      </c>
      <c r="B29" s="128">
        <v>500</v>
      </c>
      <c r="C29" s="128">
        <v>37440</v>
      </c>
      <c r="D29" s="128">
        <v>638</v>
      </c>
      <c r="E29" s="129">
        <f>+D29/$D$39</f>
        <v>1.1036152914720637E-2</v>
      </c>
    </row>
    <row r="30" spans="1:5" x14ac:dyDescent="0.2">
      <c r="A30" s="127" t="s">
        <v>114</v>
      </c>
      <c r="B30" s="128">
        <v>404</v>
      </c>
      <c r="C30" s="128">
        <v>39006</v>
      </c>
      <c r="D30" s="128">
        <v>538</v>
      </c>
      <c r="E30" s="129">
        <f>+D30/$D$39</f>
        <v>9.306348382632763E-3</v>
      </c>
    </row>
    <row r="31" spans="1:5" x14ac:dyDescent="0.2">
      <c r="A31" s="127" t="s">
        <v>101</v>
      </c>
      <c r="B31" s="128">
        <v>294</v>
      </c>
      <c r="C31" s="128">
        <v>18522</v>
      </c>
      <c r="D31" s="128">
        <v>380</v>
      </c>
      <c r="E31" s="129">
        <f>+D31/$D$39</f>
        <v>6.5732572219339216E-3</v>
      </c>
    </row>
    <row r="32" spans="1:5" x14ac:dyDescent="0.2">
      <c r="A32" s="127" t="s">
        <v>107</v>
      </c>
      <c r="B32" s="128">
        <v>260</v>
      </c>
      <c r="C32" s="128">
        <v>20262</v>
      </c>
      <c r="D32" s="128">
        <v>347</v>
      </c>
      <c r="E32" s="129">
        <f>+D32/$D$39</f>
        <v>6.0024217263449234E-3</v>
      </c>
    </row>
    <row r="33" spans="1:5" x14ac:dyDescent="0.2">
      <c r="A33" s="127" t="s">
        <v>108</v>
      </c>
      <c r="B33" s="128">
        <v>253</v>
      </c>
      <c r="C33" s="128">
        <v>14930</v>
      </c>
      <c r="D33" s="128">
        <v>293</v>
      </c>
      <c r="E33" s="129">
        <f>+D33/$D$39</f>
        <v>5.0683272790174707E-3</v>
      </c>
    </row>
    <row r="34" spans="1:5" x14ac:dyDescent="0.2">
      <c r="A34" s="127" t="s">
        <v>106</v>
      </c>
      <c r="B34" s="128">
        <v>140</v>
      </c>
      <c r="C34" s="128">
        <v>9433</v>
      </c>
      <c r="D34" s="128">
        <v>176</v>
      </c>
      <c r="E34" s="129">
        <f>+D34/$D$39</f>
        <v>3.0444559764746582E-3</v>
      </c>
    </row>
    <row r="35" spans="1:5" x14ac:dyDescent="0.2">
      <c r="A35" s="127" t="s">
        <v>117</v>
      </c>
      <c r="B35" s="128">
        <v>86</v>
      </c>
      <c r="C35" s="128">
        <v>5110</v>
      </c>
      <c r="D35" s="128">
        <v>105</v>
      </c>
      <c r="E35" s="129">
        <f>+D35/$D$39</f>
        <v>1.8162947586922678E-3</v>
      </c>
    </row>
    <row r="36" spans="1:5" x14ac:dyDescent="0.2">
      <c r="A36" s="127" t="s">
        <v>153</v>
      </c>
      <c r="B36" s="128">
        <v>60</v>
      </c>
      <c r="C36" s="128">
        <v>3840</v>
      </c>
      <c r="D36" s="128">
        <v>73</v>
      </c>
      <c r="E36" s="129">
        <f>+D36/$D$39</f>
        <v>1.262757308424148E-3</v>
      </c>
    </row>
    <row r="37" spans="1:5" x14ac:dyDescent="0.2">
      <c r="A37" s="127" t="s">
        <v>112</v>
      </c>
      <c r="B37" s="128">
        <v>42</v>
      </c>
      <c r="C37" s="128">
        <v>3402</v>
      </c>
      <c r="D37" s="128">
        <v>50</v>
      </c>
      <c r="E37" s="129">
        <f>+D37/$D$39</f>
        <v>8.6490226604393706E-4</v>
      </c>
    </row>
    <row r="38" spans="1:5" x14ac:dyDescent="0.2">
      <c r="A38" s="127" t="s">
        <v>152</v>
      </c>
      <c r="B38" s="128">
        <v>42</v>
      </c>
      <c r="C38" s="128">
        <v>4410</v>
      </c>
      <c r="D38" s="128">
        <v>45</v>
      </c>
      <c r="E38" s="129">
        <f>+D38/$D$39</f>
        <v>7.7841203943954335E-4</v>
      </c>
    </row>
    <row r="39" spans="1:5" x14ac:dyDescent="0.2">
      <c r="A39" s="105" t="s">
        <v>11</v>
      </c>
      <c r="B39" s="103">
        <f>SUM(B13:B38)</f>
        <v>48109</v>
      </c>
      <c r="C39" s="103">
        <f>SUM(C13:C38)</f>
        <v>3938513</v>
      </c>
      <c r="D39" s="103">
        <f>SUM(D13:D38)</f>
        <v>57810</v>
      </c>
      <c r="E39" s="106">
        <f>SUM(E13:E38)</f>
        <v>0.99999999999999989</v>
      </c>
    </row>
  </sheetData>
  <sheetProtection selectLockedCells="1" selectUnlockedCells="1"/>
  <sortState xmlns:xlrd2="http://schemas.microsoft.com/office/spreadsheetml/2017/richdata2" ref="A13:E38">
    <sortCondition descending="1" ref="D13:D38"/>
  </sortState>
  <pageMargins left="1.1417322834645669" right="0.31496062992125984" top="0.35433070866141736" bottom="0.43307086614173229" header="0.51181102362204722" footer="0.19685039370078741"/>
  <pageSetup paperSize="9" firstPageNumber="0" orientation="portrait" horizontalDpi="300" verticalDpi="300" r:id="rId1"/>
  <headerFooter alignWithMargins="0">
    <oddFooter>&amp;C&amp;"Consolas,Normal"&amp;8Puertos San Antonio Este - Río Negro y 
Terminal de Contenedores Puerto de Bahía Blanca - Buenos Aires
República Argentina&amp;"Arial,Normal"
Form.1100 - 31/03/08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0:R76"/>
  <sheetViews>
    <sheetView showGridLines="0" topLeftCell="A43" zoomScaleNormal="100" zoomScaleSheetLayoutView="100" workbookViewId="0">
      <selection activeCell="A28" sqref="A28"/>
    </sheetView>
  </sheetViews>
  <sheetFormatPr baseColWidth="10" defaultColWidth="11.42578125" defaultRowHeight="12.75" x14ac:dyDescent="0.2"/>
  <cols>
    <col min="1" max="1" width="15.140625" style="2" customWidth="1"/>
    <col min="2" max="2" width="8.42578125" style="2" customWidth="1"/>
    <col min="3" max="3" width="11.140625" style="2" customWidth="1"/>
    <col min="4" max="4" width="10.28515625" style="2" customWidth="1"/>
    <col min="5" max="5" width="8.42578125" style="2" customWidth="1"/>
    <col min="6" max="6" width="11.140625" style="2" customWidth="1"/>
    <col min="7" max="7" width="11.42578125" style="2"/>
    <col min="8" max="8" width="9.42578125" style="2" customWidth="1"/>
    <col min="9" max="16384" width="11.42578125" style="2"/>
  </cols>
  <sheetData>
    <row r="10" spans="1:18" x14ac:dyDescent="0.2">
      <c r="A10" s="3" t="s">
        <v>68</v>
      </c>
      <c r="B10" s="3"/>
      <c r="C10" s="3"/>
      <c r="D10" s="3"/>
      <c r="E10" s="4"/>
      <c r="F10" s="4"/>
      <c r="G10" s="23"/>
      <c r="H10" s="23"/>
      <c r="I10" s="24"/>
    </row>
    <row r="11" spans="1:18" x14ac:dyDescent="0.2">
      <c r="A11" s="3"/>
      <c r="B11" s="3"/>
      <c r="C11" s="3"/>
      <c r="D11" s="3"/>
      <c r="E11" s="23"/>
      <c r="G11" s="23"/>
      <c r="H11" s="23"/>
      <c r="I11" s="24"/>
    </row>
    <row r="12" spans="1:18" x14ac:dyDescent="0.2">
      <c r="A12" s="23"/>
      <c r="B12" s="3"/>
      <c r="C12" s="3"/>
      <c r="D12" s="3"/>
      <c r="E12" s="3" t="str">
        <f>+CONCATENATE(MID(Principal!C11,1,14)," de ambas temporadas")</f>
        <v>Datos al 31/03 de ambas temporadas</v>
      </c>
      <c r="F12" s="4"/>
      <c r="G12" s="23"/>
      <c r="H12" s="23"/>
      <c r="I12" s="24"/>
    </row>
    <row r="13" spans="1:18" ht="3.75" customHeight="1" x14ac:dyDescent="0.2">
      <c r="A13" s="25"/>
      <c r="B13" s="25"/>
      <c r="C13" s="25"/>
      <c r="D13" s="25"/>
      <c r="E13" s="24"/>
      <c r="F13" s="24"/>
      <c r="G13" s="26"/>
      <c r="H13" s="26"/>
      <c r="I13" s="24"/>
    </row>
    <row r="14" spans="1:18" x14ac:dyDescent="0.2">
      <c r="A14" s="55" t="s">
        <v>55</v>
      </c>
      <c r="B14" s="56"/>
      <c r="C14" s="56"/>
      <c r="D14" s="57"/>
      <c r="E14" s="63" t="s">
        <v>69</v>
      </c>
      <c r="F14" s="63"/>
      <c r="G14" s="64"/>
      <c r="H14" s="95" t="s">
        <v>18</v>
      </c>
      <c r="I14" s="24"/>
    </row>
    <row r="15" spans="1:18" x14ac:dyDescent="0.2">
      <c r="A15" s="58" t="s">
        <v>13</v>
      </c>
      <c r="B15" s="59" t="s">
        <v>4</v>
      </c>
      <c r="C15" s="59" t="s">
        <v>5</v>
      </c>
      <c r="D15" s="60" t="s">
        <v>6</v>
      </c>
      <c r="E15" s="65" t="s">
        <v>4</v>
      </c>
      <c r="F15" s="65" t="s">
        <v>5</v>
      </c>
      <c r="G15" s="66" t="s">
        <v>6</v>
      </c>
      <c r="H15" s="96" t="s">
        <v>19</v>
      </c>
      <c r="I15" s="27"/>
      <c r="K15" s="28"/>
      <c r="L15" s="11"/>
      <c r="M15" s="11"/>
      <c r="N15" s="28"/>
      <c r="O15" s="28"/>
      <c r="P15" s="28"/>
      <c r="Q15" s="28"/>
      <c r="R15" s="29"/>
    </row>
    <row r="16" spans="1:18" x14ac:dyDescent="0.2">
      <c r="A16" s="33" t="s">
        <v>24</v>
      </c>
      <c r="B16" s="20">
        <v>6591</v>
      </c>
      <c r="C16" s="20">
        <v>7294</v>
      </c>
      <c r="D16" s="20">
        <v>4977</v>
      </c>
      <c r="E16" s="76">
        <v>0</v>
      </c>
      <c r="F16" s="77">
        <v>0</v>
      </c>
      <c r="G16" s="77">
        <v>0</v>
      </c>
      <c r="H16" s="94">
        <f>(+G16-D16)/D16</f>
        <v>-1</v>
      </c>
      <c r="I16" s="30"/>
      <c r="K16" s="31"/>
      <c r="L16" s="32"/>
      <c r="M16" s="32"/>
      <c r="N16" s="16"/>
      <c r="O16" s="16"/>
      <c r="P16" s="16"/>
      <c r="Q16" s="16"/>
      <c r="R16" s="16"/>
    </row>
    <row r="17" spans="1:18" x14ac:dyDescent="0.2">
      <c r="A17" s="33" t="s">
        <v>56</v>
      </c>
      <c r="B17" s="20">
        <v>80</v>
      </c>
      <c r="C17" s="20">
        <v>10086</v>
      </c>
      <c r="D17" s="20">
        <v>74</v>
      </c>
      <c r="E17" s="76">
        <v>0</v>
      </c>
      <c r="F17" s="77">
        <v>0</v>
      </c>
      <c r="G17" s="77">
        <v>0</v>
      </c>
      <c r="H17" s="94">
        <f>(+G17-D17)/D17</f>
        <v>-1</v>
      </c>
      <c r="I17" s="30"/>
      <c r="K17" s="31"/>
      <c r="L17" s="32"/>
      <c r="M17" s="32"/>
      <c r="N17" s="16"/>
      <c r="O17" s="16"/>
      <c r="P17" s="16"/>
      <c r="Q17" s="16"/>
      <c r="R17" s="16"/>
    </row>
    <row r="18" spans="1:18" x14ac:dyDescent="0.2">
      <c r="A18" s="33" t="s">
        <v>70</v>
      </c>
      <c r="B18" s="20">
        <v>0</v>
      </c>
      <c r="C18" s="20">
        <v>0</v>
      </c>
      <c r="D18" s="20">
        <v>0</v>
      </c>
      <c r="E18" s="76">
        <v>0</v>
      </c>
      <c r="F18" s="77">
        <v>16450</v>
      </c>
      <c r="G18" s="77">
        <v>332</v>
      </c>
      <c r="H18" s="124" t="s">
        <v>14</v>
      </c>
      <c r="I18" s="30"/>
      <c r="K18" s="31"/>
      <c r="L18" s="32"/>
      <c r="M18" s="32"/>
      <c r="N18" s="16"/>
      <c r="O18" s="16"/>
      <c r="P18" s="16"/>
      <c r="Q18" s="16"/>
      <c r="R18" s="16"/>
    </row>
    <row r="19" spans="1:18" x14ac:dyDescent="0.2">
      <c r="A19" s="33" t="s">
        <v>25</v>
      </c>
      <c r="B19" s="20">
        <v>667</v>
      </c>
      <c r="C19" s="20">
        <v>667</v>
      </c>
      <c r="D19" s="20">
        <v>1077</v>
      </c>
      <c r="E19" s="76">
        <v>0</v>
      </c>
      <c r="F19" s="77">
        <v>0</v>
      </c>
      <c r="G19" s="77">
        <v>0</v>
      </c>
      <c r="H19" s="94">
        <f t="shared" ref="H18:H30" si="0">(+G19-D19)/D19</f>
        <v>-1</v>
      </c>
      <c r="I19" s="30"/>
      <c r="K19" s="31"/>
      <c r="L19" s="32"/>
      <c r="M19" s="32"/>
      <c r="N19" s="16"/>
      <c r="O19" s="16"/>
      <c r="P19" s="16"/>
      <c r="Q19" s="16"/>
      <c r="R19" s="16"/>
    </row>
    <row r="20" spans="1:18" x14ac:dyDescent="0.2">
      <c r="A20" s="33" t="s">
        <v>26</v>
      </c>
      <c r="B20" s="20">
        <v>758</v>
      </c>
      <c r="C20" s="20">
        <v>949</v>
      </c>
      <c r="D20" s="20">
        <v>1201</v>
      </c>
      <c r="E20" s="76">
        <v>0</v>
      </c>
      <c r="F20" s="77">
        <v>0</v>
      </c>
      <c r="G20" s="77">
        <v>0</v>
      </c>
      <c r="H20" s="94">
        <f t="shared" si="0"/>
        <v>-1</v>
      </c>
      <c r="I20" s="30"/>
      <c r="K20" s="31"/>
      <c r="L20" s="32"/>
      <c r="M20" s="32"/>
      <c r="N20" s="16"/>
      <c r="O20" s="16"/>
      <c r="P20" s="16"/>
      <c r="Q20" s="16"/>
      <c r="R20" s="16"/>
    </row>
    <row r="21" spans="1:18" x14ac:dyDescent="0.2">
      <c r="A21" s="33" t="s">
        <v>119</v>
      </c>
      <c r="B21" s="20">
        <v>84</v>
      </c>
      <c r="C21" s="20">
        <v>84</v>
      </c>
      <c r="D21" s="20">
        <v>136</v>
      </c>
      <c r="E21" s="76">
        <v>0</v>
      </c>
      <c r="F21" s="77">
        <v>0</v>
      </c>
      <c r="G21" s="77">
        <v>0</v>
      </c>
      <c r="H21" s="94">
        <f t="shared" si="0"/>
        <v>-1</v>
      </c>
      <c r="I21" s="30"/>
      <c r="K21" s="31"/>
      <c r="L21" s="32"/>
      <c r="M21" s="32"/>
      <c r="N21" s="16"/>
      <c r="O21" s="16"/>
      <c r="P21" s="16"/>
      <c r="Q21" s="16"/>
      <c r="R21" s="16"/>
    </row>
    <row r="22" spans="1:18" x14ac:dyDescent="0.2">
      <c r="A22" s="33" t="s">
        <v>120</v>
      </c>
      <c r="B22" s="20">
        <v>42</v>
      </c>
      <c r="C22" s="20">
        <v>42</v>
      </c>
      <c r="D22" s="20">
        <v>68</v>
      </c>
      <c r="E22" s="76">
        <v>0</v>
      </c>
      <c r="F22" s="77">
        <v>0</v>
      </c>
      <c r="G22" s="77">
        <v>0</v>
      </c>
      <c r="H22" s="94">
        <f t="shared" si="0"/>
        <v>-1</v>
      </c>
      <c r="I22" s="30"/>
      <c r="K22" s="31"/>
      <c r="L22" s="32"/>
      <c r="M22" s="32"/>
      <c r="N22" s="16"/>
      <c r="O22" s="16"/>
      <c r="P22" s="16"/>
      <c r="Q22" s="16"/>
      <c r="R22" s="16"/>
    </row>
    <row r="23" spans="1:18" x14ac:dyDescent="0.2">
      <c r="A23" s="33" t="s">
        <v>71</v>
      </c>
      <c r="B23" s="20">
        <v>0</v>
      </c>
      <c r="C23" s="20">
        <v>0</v>
      </c>
      <c r="D23" s="20">
        <v>0</v>
      </c>
      <c r="E23" s="76">
        <v>0</v>
      </c>
      <c r="F23" s="77">
        <v>18200</v>
      </c>
      <c r="G23" s="77">
        <v>235</v>
      </c>
      <c r="H23" s="124" t="s">
        <v>14</v>
      </c>
      <c r="I23" s="30"/>
      <c r="K23" s="31"/>
      <c r="L23" s="32"/>
      <c r="M23" s="32"/>
      <c r="N23" s="16"/>
      <c r="O23" s="16"/>
      <c r="P23" s="16"/>
      <c r="Q23" s="16"/>
      <c r="R23" s="16"/>
    </row>
    <row r="24" spans="1:18" x14ac:dyDescent="0.2">
      <c r="A24" s="33" t="s">
        <v>118</v>
      </c>
      <c r="B24" s="20">
        <v>5775</v>
      </c>
      <c r="C24" s="20">
        <v>316742</v>
      </c>
      <c r="D24" s="20">
        <v>6078</v>
      </c>
      <c r="E24" s="76">
        <v>3554</v>
      </c>
      <c r="F24" s="77">
        <v>160380</v>
      </c>
      <c r="G24" s="77">
        <v>3687</v>
      </c>
      <c r="H24" s="94">
        <f t="shared" si="0"/>
        <v>-0.39338598223099702</v>
      </c>
      <c r="I24" s="30"/>
      <c r="K24" s="31"/>
      <c r="L24" s="32"/>
      <c r="M24" s="32"/>
      <c r="N24" s="16"/>
      <c r="O24" s="16"/>
      <c r="P24" s="16"/>
      <c r="Q24" s="16"/>
      <c r="R24" s="16"/>
    </row>
    <row r="25" spans="1:18" x14ac:dyDescent="0.2">
      <c r="A25" s="33" t="s">
        <v>121</v>
      </c>
      <c r="B25" s="20">
        <v>62731</v>
      </c>
      <c r="C25" s="20">
        <v>5335512</v>
      </c>
      <c r="D25" s="20">
        <v>76689</v>
      </c>
      <c r="E25" s="76">
        <v>44555</v>
      </c>
      <c r="F25" s="77">
        <v>3778133</v>
      </c>
      <c r="G25" s="77">
        <v>54123</v>
      </c>
      <c r="H25" s="94">
        <f t="shared" si="0"/>
        <v>-0.29425341313617337</v>
      </c>
      <c r="I25" s="30"/>
      <c r="K25" s="31"/>
      <c r="L25" s="32"/>
      <c r="M25" s="32"/>
      <c r="N25" s="16"/>
      <c r="O25" s="16"/>
      <c r="P25" s="16"/>
      <c r="Q25" s="16"/>
      <c r="R25" s="16"/>
    </row>
    <row r="26" spans="1:18" x14ac:dyDescent="0.2">
      <c r="A26" s="33" t="s">
        <v>28</v>
      </c>
      <c r="B26" s="20">
        <v>0</v>
      </c>
      <c r="C26" s="20">
        <v>11709</v>
      </c>
      <c r="D26" s="20">
        <v>133</v>
      </c>
      <c r="E26" s="76">
        <v>0</v>
      </c>
      <c r="F26" s="77">
        <v>0</v>
      </c>
      <c r="G26" s="77">
        <v>0</v>
      </c>
      <c r="H26" s="94">
        <f t="shared" si="0"/>
        <v>-1</v>
      </c>
      <c r="I26" s="30"/>
      <c r="K26" s="31"/>
      <c r="L26" s="32"/>
      <c r="M26" s="32"/>
      <c r="N26" s="16"/>
      <c r="O26" s="16"/>
      <c r="P26" s="16"/>
      <c r="Q26" s="16"/>
      <c r="R26" s="16"/>
    </row>
    <row r="27" spans="1:18" x14ac:dyDescent="0.2">
      <c r="A27" s="33" t="s">
        <v>29</v>
      </c>
      <c r="B27" s="20">
        <v>5178</v>
      </c>
      <c r="C27" s="20">
        <v>17274</v>
      </c>
      <c r="D27" s="20">
        <v>6623</v>
      </c>
      <c r="E27" s="76">
        <v>2040</v>
      </c>
      <c r="F27" s="77">
        <v>2040</v>
      </c>
      <c r="G27" s="77">
        <v>2601</v>
      </c>
      <c r="H27" s="94">
        <f t="shared" si="0"/>
        <v>-0.60727766873018274</v>
      </c>
      <c r="I27" s="30"/>
      <c r="K27" s="31"/>
      <c r="L27" s="32"/>
      <c r="M27" s="32"/>
      <c r="N27" s="16"/>
      <c r="O27" s="16"/>
      <c r="P27" s="16"/>
      <c r="Q27" s="16"/>
      <c r="R27" s="16"/>
    </row>
    <row r="28" spans="1:18" x14ac:dyDescent="0.2">
      <c r="A28" s="33" t="s">
        <v>30</v>
      </c>
      <c r="B28" s="20">
        <v>1011</v>
      </c>
      <c r="C28" s="20">
        <v>60660</v>
      </c>
      <c r="D28" s="20">
        <v>1523</v>
      </c>
      <c r="E28" s="76">
        <v>5309</v>
      </c>
      <c r="F28" s="77">
        <v>318540</v>
      </c>
      <c r="G28" s="77">
        <v>7995</v>
      </c>
      <c r="H28" s="94">
        <f t="shared" si="0"/>
        <v>4.249507550886408</v>
      </c>
      <c r="I28" s="30"/>
      <c r="K28" s="31"/>
      <c r="L28" s="32"/>
      <c r="M28" s="32"/>
      <c r="N28" s="16"/>
      <c r="O28" s="16"/>
      <c r="P28" s="16"/>
      <c r="Q28" s="16"/>
      <c r="R28" s="16"/>
    </row>
    <row r="29" spans="1:18" x14ac:dyDescent="0.2">
      <c r="A29" s="33" t="s">
        <v>31</v>
      </c>
      <c r="B29" s="20">
        <v>108</v>
      </c>
      <c r="C29" s="20">
        <v>118</v>
      </c>
      <c r="D29" s="20">
        <v>384</v>
      </c>
      <c r="E29" s="76">
        <v>108</v>
      </c>
      <c r="F29" s="77">
        <v>114</v>
      </c>
      <c r="G29" s="77">
        <v>287</v>
      </c>
      <c r="H29" s="94">
        <f t="shared" si="0"/>
        <v>-0.25260416666666669</v>
      </c>
      <c r="I29" s="30"/>
      <c r="K29" s="31"/>
      <c r="L29" s="32"/>
      <c r="M29" s="32"/>
      <c r="N29" s="16"/>
      <c r="O29" s="16"/>
      <c r="P29" s="16"/>
      <c r="Q29" s="16"/>
      <c r="R29" s="16"/>
    </row>
    <row r="30" spans="1:18" x14ac:dyDescent="0.2">
      <c r="A30" s="33" t="s">
        <v>32</v>
      </c>
      <c r="B30" s="20">
        <v>122</v>
      </c>
      <c r="C30" s="20">
        <v>6140</v>
      </c>
      <c r="D30" s="20">
        <v>177</v>
      </c>
      <c r="E30" s="76">
        <v>255</v>
      </c>
      <c r="F30" s="77">
        <v>15300</v>
      </c>
      <c r="G30" s="77">
        <v>390</v>
      </c>
      <c r="H30" s="94">
        <f t="shared" si="0"/>
        <v>1.2033898305084745</v>
      </c>
      <c r="I30" s="30"/>
      <c r="K30" s="31"/>
      <c r="L30" s="32"/>
      <c r="M30" s="32"/>
      <c r="N30" s="16"/>
      <c r="O30" s="16"/>
      <c r="P30" s="16"/>
      <c r="Q30" s="16"/>
      <c r="R30" s="16"/>
    </row>
    <row r="31" spans="1:18" x14ac:dyDescent="0.2">
      <c r="A31" s="33" t="s">
        <v>33</v>
      </c>
      <c r="B31" s="20">
        <v>0</v>
      </c>
      <c r="C31" s="20">
        <v>79</v>
      </c>
      <c r="D31" s="20">
        <v>1959</v>
      </c>
      <c r="E31" s="76">
        <v>0</v>
      </c>
      <c r="F31" s="77">
        <v>0</v>
      </c>
      <c r="G31" s="77">
        <v>0</v>
      </c>
      <c r="H31" s="94">
        <f t="shared" ref="H19:H31" si="1">(+G31-D31)/D31</f>
        <v>-1</v>
      </c>
      <c r="I31" s="30"/>
      <c r="K31" s="31"/>
      <c r="L31" s="32"/>
      <c r="M31" s="32"/>
      <c r="N31" s="16"/>
      <c r="O31" s="16"/>
      <c r="P31" s="16"/>
      <c r="Q31" s="16"/>
      <c r="R31" s="16"/>
    </row>
    <row r="32" spans="1:18" x14ac:dyDescent="0.2">
      <c r="A32" s="107" t="s">
        <v>12</v>
      </c>
      <c r="B32" s="108">
        <f>SUM(B16:B31)</f>
        <v>83147</v>
      </c>
      <c r="C32" s="108">
        <f>SUM(C16:C31)</f>
        <v>5767356</v>
      </c>
      <c r="D32" s="108">
        <f>SUM(D16:D31)</f>
        <v>101099</v>
      </c>
      <c r="E32" s="78">
        <f>SUM(E16:E31)</f>
        <v>55821</v>
      </c>
      <c r="F32" s="79">
        <f>SUM(F16:F31)</f>
        <v>4309157</v>
      </c>
      <c r="G32" s="79">
        <f>SUM(G16:G31)</f>
        <v>69650</v>
      </c>
      <c r="H32" s="97">
        <f>(+G32-D32)/D32</f>
        <v>-0.31107132612587662</v>
      </c>
      <c r="I32" s="34"/>
      <c r="K32" s="28"/>
      <c r="L32" s="28"/>
      <c r="M32" s="28"/>
      <c r="N32" s="35"/>
      <c r="O32" s="28"/>
      <c r="P32" s="28"/>
      <c r="Q32" s="35"/>
      <c r="R32" s="36"/>
    </row>
    <row r="33" spans="1:18" x14ac:dyDescent="0.2">
      <c r="A33" s="9"/>
      <c r="B33" s="9"/>
      <c r="C33" s="9"/>
      <c r="D33" s="9"/>
      <c r="E33" s="37"/>
      <c r="F33" s="134" t="s">
        <v>15</v>
      </c>
      <c r="G33" s="134"/>
      <c r="H33" s="38">
        <f>(+E32-B32)/B32</f>
        <v>-0.32864685436636321</v>
      </c>
      <c r="I33" s="39"/>
      <c r="K33" s="28"/>
      <c r="L33" s="40"/>
      <c r="M33" s="40"/>
      <c r="N33" s="40"/>
      <c r="O33" s="11"/>
      <c r="P33" s="11"/>
      <c r="Q33" s="11"/>
      <c r="R33" s="11"/>
    </row>
    <row r="34" spans="1:18" ht="26.25" customHeight="1" x14ac:dyDescent="0.2">
      <c r="A34" s="9"/>
      <c r="B34" s="9"/>
      <c r="C34" s="9"/>
      <c r="D34" s="9"/>
      <c r="E34" s="37"/>
      <c r="F34" s="41"/>
      <c r="G34" s="41"/>
      <c r="H34" s="42"/>
      <c r="I34" s="39"/>
      <c r="K34" s="28"/>
      <c r="L34" s="40"/>
      <c r="M34" s="40"/>
      <c r="N34" s="40"/>
      <c r="O34" s="11"/>
      <c r="R34" s="36"/>
    </row>
    <row r="35" spans="1:18" x14ac:dyDescent="0.2">
      <c r="A35" s="55" t="s">
        <v>52</v>
      </c>
      <c r="B35" s="56"/>
      <c r="C35" s="56"/>
      <c r="D35" s="57"/>
      <c r="E35" s="63" t="s">
        <v>59</v>
      </c>
      <c r="F35" s="63"/>
      <c r="G35" s="64"/>
      <c r="H35" s="95" t="s">
        <v>18</v>
      </c>
      <c r="I35" s="24"/>
      <c r="K35" s="28"/>
      <c r="L35" s="28"/>
      <c r="M35" s="28"/>
      <c r="N35" s="28"/>
      <c r="O35" s="28"/>
      <c r="P35" s="28"/>
      <c r="Q35" s="28"/>
      <c r="R35" s="29"/>
    </row>
    <row r="36" spans="1:18" x14ac:dyDescent="0.2">
      <c r="A36" s="61" t="s">
        <v>16</v>
      </c>
      <c r="B36" s="50" t="s">
        <v>4</v>
      </c>
      <c r="C36" s="50" t="s">
        <v>5</v>
      </c>
      <c r="D36" s="62" t="s">
        <v>6</v>
      </c>
      <c r="E36" s="67" t="s">
        <v>4</v>
      </c>
      <c r="F36" s="67" t="s">
        <v>5</v>
      </c>
      <c r="G36" s="68" t="s">
        <v>6</v>
      </c>
      <c r="H36" s="98" t="s">
        <v>19</v>
      </c>
      <c r="I36" s="27"/>
      <c r="K36" s="28"/>
      <c r="L36" s="16"/>
      <c r="M36" s="16"/>
      <c r="N36" s="16"/>
      <c r="O36" s="16"/>
      <c r="P36" s="16"/>
      <c r="Q36" s="16"/>
      <c r="R36" s="16"/>
    </row>
    <row r="37" spans="1:18" x14ac:dyDescent="0.2">
      <c r="A37" s="73" t="s">
        <v>45</v>
      </c>
      <c r="B37" s="74">
        <v>305</v>
      </c>
      <c r="C37" s="74">
        <v>35053</v>
      </c>
      <c r="D37" s="74">
        <v>316</v>
      </c>
      <c r="E37" s="82">
        <v>1584</v>
      </c>
      <c r="F37" s="80">
        <v>158469</v>
      </c>
      <c r="G37" s="83">
        <v>1622</v>
      </c>
      <c r="H37" s="92">
        <f t="shared" ref="H37:H73" si="2">(+G37-D37)/D37</f>
        <v>4.1329113924050631</v>
      </c>
      <c r="I37" s="27"/>
      <c r="K37" s="28"/>
      <c r="L37" s="16"/>
      <c r="M37" s="16"/>
      <c r="N37" s="16"/>
      <c r="O37" s="16"/>
      <c r="P37" s="16"/>
      <c r="Q37" s="16"/>
      <c r="R37" s="16"/>
    </row>
    <row r="38" spans="1:18" x14ac:dyDescent="0.2">
      <c r="A38" s="75" t="s">
        <v>122</v>
      </c>
      <c r="B38" s="125">
        <v>2910</v>
      </c>
      <c r="C38" s="125">
        <v>13578</v>
      </c>
      <c r="D38" s="125">
        <v>2230</v>
      </c>
      <c r="E38" s="84">
        <v>84</v>
      </c>
      <c r="F38" s="126">
        <v>8232</v>
      </c>
      <c r="G38" s="85">
        <v>94</v>
      </c>
      <c r="H38" s="92">
        <f t="shared" si="2"/>
        <v>-0.95784753363228703</v>
      </c>
      <c r="I38" s="27"/>
      <c r="K38" s="28"/>
      <c r="L38" s="16"/>
      <c r="M38" s="16"/>
      <c r="N38" s="16"/>
      <c r="O38" s="16"/>
      <c r="P38" s="16"/>
      <c r="Q38" s="16"/>
      <c r="R38" s="16"/>
    </row>
    <row r="39" spans="1:18" x14ac:dyDescent="0.2">
      <c r="A39" s="75" t="s">
        <v>38</v>
      </c>
      <c r="B39" s="125">
        <v>85</v>
      </c>
      <c r="C39" s="125">
        <v>5100</v>
      </c>
      <c r="D39" s="125">
        <v>128</v>
      </c>
      <c r="E39" s="84">
        <v>0</v>
      </c>
      <c r="F39" s="126">
        <v>0</v>
      </c>
      <c r="G39" s="85">
        <v>0</v>
      </c>
      <c r="H39" s="92">
        <f t="shared" si="2"/>
        <v>-1</v>
      </c>
      <c r="I39" s="27"/>
      <c r="K39" s="28"/>
      <c r="L39" s="16"/>
      <c r="M39" s="16"/>
      <c r="N39" s="16"/>
      <c r="O39" s="16"/>
      <c r="P39" s="16"/>
      <c r="Q39" s="16"/>
      <c r="R39" s="16"/>
    </row>
    <row r="40" spans="1:18" x14ac:dyDescent="0.2">
      <c r="A40" s="75" t="s">
        <v>154</v>
      </c>
      <c r="B40" s="125">
        <v>63</v>
      </c>
      <c r="C40" s="125">
        <v>3528</v>
      </c>
      <c r="D40" s="125">
        <v>67</v>
      </c>
      <c r="E40" s="84">
        <v>20</v>
      </c>
      <c r="F40" s="126">
        <v>1600</v>
      </c>
      <c r="G40" s="85">
        <v>26</v>
      </c>
      <c r="H40" s="92">
        <f t="shared" si="2"/>
        <v>-0.61194029850746268</v>
      </c>
      <c r="I40" s="27"/>
      <c r="K40" s="28"/>
      <c r="L40" s="16"/>
      <c r="M40" s="16"/>
      <c r="N40" s="16"/>
      <c r="O40" s="16"/>
      <c r="P40" s="16"/>
      <c r="Q40" s="16"/>
      <c r="R40" s="16"/>
    </row>
    <row r="41" spans="1:18" x14ac:dyDescent="0.2">
      <c r="A41" s="75" t="s">
        <v>39</v>
      </c>
      <c r="B41" s="125">
        <v>5927</v>
      </c>
      <c r="C41" s="125">
        <v>52036</v>
      </c>
      <c r="D41" s="125">
        <v>7947</v>
      </c>
      <c r="E41" s="84">
        <v>6541</v>
      </c>
      <c r="F41" s="126">
        <v>267027</v>
      </c>
      <c r="G41" s="85">
        <v>9414</v>
      </c>
      <c r="H41" s="92">
        <f t="shared" si="2"/>
        <v>0.18459796149490373</v>
      </c>
      <c r="I41" s="27"/>
      <c r="K41" s="28"/>
      <c r="L41" s="16"/>
      <c r="M41" s="16"/>
      <c r="N41" s="16"/>
      <c r="O41" s="16"/>
      <c r="P41" s="16"/>
      <c r="Q41" s="16"/>
      <c r="R41" s="16"/>
    </row>
    <row r="42" spans="1:18" x14ac:dyDescent="0.2">
      <c r="A42" s="75" t="s">
        <v>57</v>
      </c>
      <c r="B42" s="20">
        <v>1059</v>
      </c>
      <c r="C42" s="20">
        <v>59261</v>
      </c>
      <c r="D42" s="20">
        <v>1233</v>
      </c>
      <c r="E42" s="84">
        <v>1847</v>
      </c>
      <c r="F42" s="77">
        <v>72599</v>
      </c>
      <c r="G42" s="85">
        <v>1999</v>
      </c>
      <c r="H42" s="92">
        <f t="shared" si="2"/>
        <v>0.62124898621248992</v>
      </c>
      <c r="I42" s="27"/>
      <c r="K42" s="28"/>
      <c r="L42" s="16"/>
      <c r="M42" s="16"/>
      <c r="N42" s="16"/>
      <c r="O42" s="16"/>
      <c r="P42" s="16"/>
      <c r="Q42" s="16"/>
      <c r="R42" s="16"/>
    </row>
    <row r="43" spans="1:18" x14ac:dyDescent="0.2">
      <c r="A43" s="75" t="s">
        <v>40</v>
      </c>
      <c r="B43" s="20">
        <v>85</v>
      </c>
      <c r="C43" s="20">
        <v>5100</v>
      </c>
      <c r="D43" s="20">
        <v>128</v>
      </c>
      <c r="E43" s="84">
        <v>170</v>
      </c>
      <c r="F43" s="77">
        <v>10200</v>
      </c>
      <c r="G43" s="85">
        <v>256</v>
      </c>
      <c r="H43" s="92">
        <f t="shared" si="2"/>
        <v>1</v>
      </c>
      <c r="I43" s="27"/>
      <c r="K43" s="28"/>
      <c r="L43" s="16"/>
      <c r="M43" s="16"/>
      <c r="N43" s="16"/>
      <c r="O43" s="16"/>
      <c r="P43" s="16"/>
      <c r="Q43" s="16"/>
      <c r="R43" s="16"/>
    </row>
    <row r="44" spans="1:18" x14ac:dyDescent="0.2">
      <c r="A44" s="75" t="s">
        <v>155</v>
      </c>
      <c r="B44" s="20">
        <v>63</v>
      </c>
      <c r="C44" s="20">
        <v>6615</v>
      </c>
      <c r="D44" s="20">
        <v>76</v>
      </c>
      <c r="E44" s="84">
        <v>0</v>
      </c>
      <c r="F44" s="77">
        <v>0</v>
      </c>
      <c r="G44" s="85">
        <v>0</v>
      </c>
      <c r="H44" s="92">
        <f t="shared" si="2"/>
        <v>-1</v>
      </c>
      <c r="I44" s="27"/>
      <c r="K44" s="28"/>
      <c r="L44" s="16"/>
      <c r="M44" s="16"/>
      <c r="N44" s="16"/>
      <c r="O44" s="16"/>
      <c r="P44" s="16"/>
      <c r="Q44" s="16"/>
      <c r="R44" s="16"/>
    </row>
    <row r="45" spans="1:18" x14ac:dyDescent="0.2">
      <c r="A45" s="75" t="s">
        <v>41</v>
      </c>
      <c r="B45" s="20">
        <v>0</v>
      </c>
      <c r="C45" s="20">
        <v>0</v>
      </c>
      <c r="D45" s="20">
        <v>0</v>
      </c>
      <c r="E45" s="84">
        <v>0</v>
      </c>
      <c r="F45" s="77">
        <v>5500</v>
      </c>
      <c r="G45" s="85">
        <v>111</v>
      </c>
      <c r="H45" s="93" t="s">
        <v>14</v>
      </c>
      <c r="I45" s="27"/>
      <c r="K45" s="28"/>
      <c r="L45" s="16"/>
      <c r="M45" s="16"/>
      <c r="N45" s="16"/>
      <c r="O45" s="16"/>
      <c r="P45" s="16"/>
      <c r="Q45" s="16"/>
      <c r="R45" s="16"/>
    </row>
    <row r="46" spans="1:18" x14ac:dyDescent="0.2">
      <c r="A46" s="75" t="s">
        <v>156</v>
      </c>
      <c r="B46" s="20">
        <v>41</v>
      </c>
      <c r="C46" s="20">
        <v>2776</v>
      </c>
      <c r="D46" s="20">
        <v>48</v>
      </c>
      <c r="E46" s="84">
        <v>20</v>
      </c>
      <c r="F46" s="77">
        <v>1600</v>
      </c>
      <c r="G46" s="85">
        <v>26</v>
      </c>
      <c r="H46" s="92">
        <f t="shared" si="2"/>
        <v>-0.45833333333333331</v>
      </c>
      <c r="I46" s="27"/>
      <c r="K46" s="28"/>
      <c r="L46" s="16"/>
      <c r="M46" s="16"/>
      <c r="N46" s="16"/>
      <c r="O46" s="16"/>
      <c r="P46" s="16"/>
      <c r="Q46" s="16"/>
      <c r="R46" s="16"/>
    </row>
    <row r="47" spans="1:18" x14ac:dyDescent="0.2">
      <c r="A47" s="75" t="s">
        <v>42</v>
      </c>
      <c r="B47" s="20">
        <v>0</v>
      </c>
      <c r="C47" s="20">
        <v>25</v>
      </c>
      <c r="D47" s="20">
        <v>620</v>
      </c>
      <c r="E47" s="84">
        <v>0</v>
      </c>
      <c r="F47" s="77">
        <v>2150</v>
      </c>
      <c r="G47" s="85">
        <v>43</v>
      </c>
      <c r="H47" s="92">
        <f t="shared" si="2"/>
        <v>-0.9306451612903226</v>
      </c>
      <c r="I47" s="27"/>
      <c r="K47" s="28"/>
      <c r="L47" s="16"/>
      <c r="M47" s="16"/>
      <c r="N47" s="16"/>
      <c r="O47" s="16"/>
      <c r="P47" s="16"/>
      <c r="Q47" s="16"/>
      <c r="R47" s="16"/>
    </row>
    <row r="48" spans="1:18" x14ac:dyDescent="0.2">
      <c r="A48" s="75" t="s">
        <v>58</v>
      </c>
      <c r="B48" s="20">
        <v>4248</v>
      </c>
      <c r="C48" s="20">
        <v>43707</v>
      </c>
      <c r="D48" s="20">
        <v>3370</v>
      </c>
      <c r="E48" s="84">
        <v>669</v>
      </c>
      <c r="F48" s="77">
        <v>71106</v>
      </c>
      <c r="G48" s="85">
        <v>763</v>
      </c>
      <c r="H48" s="92">
        <f t="shared" si="2"/>
        <v>-0.77359050445103861</v>
      </c>
      <c r="I48" s="27"/>
      <c r="K48" s="28"/>
      <c r="L48" s="16"/>
      <c r="M48" s="16"/>
      <c r="N48" s="16"/>
      <c r="O48" s="16"/>
      <c r="P48" s="16"/>
      <c r="Q48" s="16"/>
      <c r="R48" s="16"/>
    </row>
    <row r="49" spans="1:18" x14ac:dyDescent="0.2">
      <c r="A49" s="75" t="s">
        <v>72</v>
      </c>
      <c r="B49" s="20">
        <v>547</v>
      </c>
      <c r="C49" s="20">
        <v>54175</v>
      </c>
      <c r="D49" s="20">
        <v>637</v>
      </c>
      <c r="E49" s="84">
        <v>689</v>
      </c>
      <c r="F49" s="77">
        <v>68270</v>
      </c>
      <c r="G49" s="85">
        <v>982</v>
      </c>
      <c r="H49" s="92">
        <f t="shared" si="2"/>
        <v>0.54160125588697017</v>
      </c>
      <c r="I49" s="27"/>
      <c r="K49" s="28"/>
      <c r="L49" s="16"/>
      <c r="M49" s="16"/>
      <c r="N49" s="16"/>
      <c r="O49" s="16"/>
      <c r="P49" s="16"/>
      <c r="Q49" s="16"/>
      <c r="R49" s="16"/>
    </row>
    <row r="50" spans="1:18" x14ac:dyDescent="0.2">
      <c r="A50" s="75" t="s">
        <v>123</v>
      </c>
      <c r="B50" s="20">
        <v>42</v>
      </c>
      <c r="C50" s="20">
        <v>2282</v>
      </c>
      <c r="D50" s="20">
        <v>43</v>
      </c>
      <c r="E50" s="84">
        <v>42</v>
      </c>
      <c r="F50" s="77">
        <v>2058</v>
      </c>
      <c r="G50" s="85">
        <v>42</v>
      </c>
      <c r="H50" s="92">
        <f t="shared" si="2"/>
        <v>-2.3255813953488372E-2</v>
      </c>
      <c r="I50" s="27"/>
      <c r="K50" s="28"/>
      <c r="L50" s="16"/>
      <c r="M50" s="16"/>
      <c r="N50" s="16"/>
      <c r="O50" s="16"/>
      <c r="P50" s="16"/>
      <c r="Q50" s="16"/>
      <c r="R50" s="16"/>
    </row>
    <row r="51" spans="1:18" x14ac:dyDescent="0.2">
      <c r="A51" s="75" t="s">
        <v>47</v>
      </c>
      <c r="B51" s="20">
        <v>963</v>
      </c>
      <c r="C51" s="20">
        <v>74423</v>
      </c>
      <c r="D51" s="20">
        <v>1189</v>
      </c>
      <c r="E51" s="84">
        <v>1131</v>
      </c>
      <c r="F51" s="77">
        <v>96366</v>
      </c>
      <c r="G51" s="85">
        <v>1383</v>
      </c>
      <c r="H51" s="92">
        <f t="shared" si="2"/>
        <v>0.1631623212783852</v>
      </c>
      <c r="I51" s="27"/>
      <c r="K51" s="28"/>
      <c r="L51" s="16"/>
      <c r="M51" s="16"/>
      <c r="N51" s="16"/>
      <c r="O51" s="16"/>
      <c r="P51" s="16"/>
      <c r="Q51" s="16"/>
      <c r="R51" s="16"/>
    </row>
    <row r="52" spans="1:18" x14ac:dyDescent="0.2">
      <c r="A52" s="75" t="s">
        <v>48</v>
      </c>
      <c r="B52" s="20">
        <v>1023</v>
      </c>
      <c r="C52" s="20">
        <v>105459</v>
      </c>
      <c r="D52" s="20">
        <v>1167</v>
      </c>
      <c r="E52" s="84">
        <v>455</v>
      </c>
      <c r="F52" s="77">
        <v>45899</v>
      </c>
      <c r="G52" s="85">
        <v>535</v>
      </c>
      <c r="H52" s="92">
        <f t="shared" si="2"/>
        <v>-0.54155955441302484</v>
      </c>
      <c r="I52" s="27"/>
      <c r="K52" s="28"/>
      <c r="L52" s="16"/>
      <c r="M52" s="16"/>
      <c r="N52" s="16"/>
      <c r="O52" s="16"/>
      <c r="P52" s="16"/>
      <c r="Q52" s="16"/>
      <c r="R52" s="16"/>
    </row>
    <row r="53" spans="1:18" x14ac:dyDescent="0.2">
      <c r="A53" s="75" t="s">
        <v>35</v>
      </c>
      <c r="B53" s="20">
        <v>7561</v>
      </c>
      <c r="C53" s="20">
        <v>667254</v>
      </c>
      <c r="D53" s="20">
        <v>10079</v>
      </c>
      <c r="E53" s="84">
        <v>7995</v>
      </c>
      <c r="F53" s="77">
        <v>698121</v>
      </c>
      <c r="G53" s="85">
        <v>9394</v>
      </c>
      <c r="H53" s="92">
        <f t="shared" si="2"/>
        <v>-6.7963091576545287E-2</v>
      </c>
      <c r="I53" s="27"/>
      <c r="K53" s="28"/>
      <c r="L53" s="16"/>
      <c r="M53" s="16"/>
      <c r="N53" s="16"/>
      <c r="O53" s="16"/>
      <c r="P53" s="16"/>
      <c r="Q53" s="16"/>
      <c r="R53" s="16"/>
    </row>
    <row r="54" spans="1:18" x14ac:dyDescent="0.2">
      <c r="A54" s="75" t="s">
        <v>124</v>
      </c>
      <c r="B54" s="20">
        <v>714</v>
      </c>
      <c r="C54" s="20">
        <v>34985</v>
      </c>
      <c r="D54" s="20">
        <v>717</v>
      </c>
      <c r="E54" s="84">
        <v>564</v>
      </c>
      <c r="F54" s="77">
        <v>31801</v>
      </c>
      <c r="G54" s="85">
        <v>578</v>
      </c>
      <c r="H54" s="92">
        <f t="shared" si="2"/>
        <v>-0.19386331938633194</v>
      </c>
      <c r="I54" s="27"/>
      <c r="K54" s="28"/>
      <c r="L54" s="16"/>
      <c r="M54" s="16"/>
      <c r="N54" s="16"/>
      <c r="O54" s="16"/>
      <c r="P54" s="16"/>
      <c r="Q54" s="16"/>
      <c r="R54" s="16"/>
    </row>
    <row r="55" spans="1:18" x14ac:dyDescent="0.2">
      <c r="A55" s="75" t="s">
        <v>50</v>
      </c>
      <c r="B55" s="20">
        <v>1949</v>
      </c>
      <c r="C55" s="20">
        <v>127503</v>
      </c>
      <c r="D55" s="20">
        <v>2187</v>
      </c>
      <c r="E55" s="84">
        <v>982</v>
      </c>
      <c r="F55" s="77">
        <v>69310</v>
      </c>
      <c r="G55" s="85">
        <v>1091</v>
      </c>
      <c r="H55" s="92">
        <f t="shared" si="2"/>
        <v>-0.50114311842706905</v>
      </c>
      <c r="I55" s="27"/>
      <c r="K55" s="28"/>
      <c r="L55" s="16"/>
      <c r="M55" s="16"/>
      <c r="N55" s="16"/>
      <c r="O55" s="16"/>
      <c r="P55" s="16"/>
      <c r="Q55" s="16"/>
      <c r="R55" s="16"/>
    </row>
    <row r="56" spans="1:18" x14ac:dyDescent="0.2">
      <c r="A56" s="75" t="s">
        <v>125</v>
      </c>
      <c r="B56" s="20">
        <v>102</v>
      </c>
      <c r="C56" s="20">
        <v>6472</v>
      </c>
      <c r="D56" s="20">
        <v>105</v>
      </c>
      <c r="E56" s="84">
        <v>41</v>
      </c>
      <c r="F56" s="77">
        <v>2676</v>
      </c>
      <c r="G56" s="85">
        <v>42</v>
      </c>
      <c r="H56" s="92">
        <f t="shared" si="2"/>
        <v>-0.6</v>
      </c>
      <c r="I56" s="27"/>
      <c r="K56" s="28"/>
      <c r="L56" s="16"/>
      <c r="M56" s="16"/>
      <c r="N56" s="16"/>
      <c r="O56" s="16"/>
      <c r="P56" s="16"/>
      <c r="Q56" s="16"/>
      <c r="R56" s="16"/>
    </row>
    <row r="57" spans="1:18" x14ac:dyDescent="0.2">
      <c r="A57" s="75" t="s">
        <v>126</v>
      </c>
      <c r="B57" s="20">
        <v>630</v>
      </c>
      <c r="C57" s="20">
        <v>40698</v>
      </c>
      <c r="D57" s="20">
        <v>762</v>
      </c>
      <c r="E57" s="84">
        <v>1236</v>
      </c>
      <c r="F57" s="77">
        <v>81249</v>
      </c>
      <c r="G57" s="85">
        <v>1541</v>
      </c>
      <c r="H57" s="92">
        <f t="shared" si="2"/>
        <v>1.0223097112860893</v>
      </c>
      <c r="I57" s="27"/>
      <c r="K57" s="28"/>
      <c r="L57" s="16"/>
      <c r="M57" s="16"/>
      <c r="N57" s="16"/>
      <c r="O57" s="16"/>
      <c r="P57" s="16"/>
      <c r="Q57" s="16"/>
      <c r="R57" s="16"/>
    </row>
    <row r="58" spans="1:18" x14ac:dyDescent="0.2">
      <c r="A58" s="75" t="s">
        <v>49</v>
      </c>
      <c r="B58" s="20">
        <v>13769</v>
      </c>
      <c r="C58" s="20">
        <v>1245955</v>
      </c>
      <c r="D58" s="20">
        <v>16981</v>
      </c>
      <c r="E58" s="84">
        <v>10905</v>
      </c>
      <c r="F58" s="77">
        <v>1019231</v>
      </c>
      <c r="G58" s="85">
        <v>13356</v>
      </c>
      <c r="H58" s="92">
        <f t="shared" si="2"/>
        <v>-0.21347388257464225</v>
      </c>
      <c r="I58" s="27"/>
      <c r="K58" s="28"/>
      <c r="L58" s="16"/>
      <c r="M58" s="16"/>
      <c r="N58" s="16"/>
      <c r="O58" s="16"/>
      <c r="P58" s="16"/>
      <c r="Q58" s="16"/>
      <c r="R58" s="16"/>
    </row>
    <row r="59" spans="1:18" x14ac:dyDescent="0.2">
      <c r="A59" s="75" t="s">
        <v>157</v>
      </c>
      <c r="B59" s="20">
        <v>21</v>
      </c>
      <c r="C59" s="20">
        <v>1176</v>
      </c>
      <c r="D59" s="20">
        <v>22</v>
      </c>
      <c r="E59" s="84">
        <v>0</v>
      </c>
      <c r="F59" s="77">
        <v>0</v>
      </c>
      <c r="G59" s="85">
        <v>0</v>
      </c>
      <c r="H59" s="92">
        <f t="shared" si="2"/>
        <v>-1</v>
      </c>
      <c r="I59" s="27"/>
      <c r="K59" s="28"/>
      <c r="L59" s="16"/>
      <c r="M59" s="16"/>
      <c r="N59" s="16"/>
      <c r="O59" s="16"/>
      <c r="P59" s="16"/>
      <c r="Q59" s="16"/>
      <c r="R59" s="16"/>
    </row>
    <row r="60" spans="1:18" x14ac:dyDescent="0.2">
      <c r="A60" s="75" t="s">
        <v>127</v>
      </c>
      <c r="B60" s="20">
        <v>168</v>
      </c>
      <c r="C60" s="20">
        <v>9408</v>
      </c>
      <c r="D60" s="20">
        <v>179</v>
      </c>
      <c r="E60" s="84">
        <v>397</v>
      </c>
      <c r="F60" s="77">
        <v>27109</v>
      </c>
      <c r="G60" s="85">
        <v>424</v>
      </c>
      <c r="H60" s="92">
        <f t="shared" si="2"/>
        <v>1.3687150837988826</v>
      </c>
      <c r="I60" s="27"/>
      <c r="K60" s="28"/>
      <c r="L60" s="16"/>
      <c r="M60" s="16"/>
      <c r="N60" s="16"/>
      <c r="O60" s="16"/>
      <c r="P60" s="16"/>
      <c r="Q60" s="16"/>
      <c r="R60" s="16"/>
    </row>
    <row r="61" spans="1:18" x14ac:dyDescent="0.2">
      <c r="A61" s="75" t="s">
        <v>128</v>
      </c>
      <c r="B61" s="20">
        <v>103</v>
      </c>
      <c r="C61" s="20">
        <v>9043</v>
      </c>
      <c r="D61" s="20">
        <v>121</v>
      </c>
      <c r="E61" s="84">
        <v>62</v>
      </c>
      <c r="F61" s="77">
        <v>6305</v>
      </c>
      <c r="G61" s="85">
        <v>68</v>
      </c>
      <c r="H61" s="92">
        <f t="shared" si="2"/>
        <v>-0.43801652892561982</v>
      </c>
      <c r="I61" s="27"/>
      <c r="K61" s="28"/>
      <c r="L61" s="16"/>
      <c r="M61" s="16"/>
      <c r="N61" s="16"/>
      <c r="O61" s="16"/>
      <c r="P61" s="16"/>
      <c r="Q61" s="16"/>
      <c r="R61" s="16"/>
    </row>
    <row r="62" spans="1:18" x14ac:dyDescent="0.2">
      <c r="A62" s="75" t="s">
        <v>129</v>
      </c>
      <c r="B62" s="20">
        <v>84</v>
      </c>
      <c r="C62" s="20">
        <v>7819</v>
      </c>
      <c r="D62" s="20">
        <v>89</v>
      </c>
      <c r="E62" s="84">
        <v>0</v>
      </c>
      <c r="F62" s="77">
        <v>0</v>
      </c>
      <c r="G62" s="85">
        <v>0</v>
      </c>
      <c r="H62" s="92">
        <f t="shared" si="2"/>
        <v>-1</v>
      </c>
      <c r="I62" s="27"/>
      <c r="K62" s="28"/>
      <c r="L62" s="16"/>
      <c r="M62" s="16"/>
      <c r="N62" s="16"/>
      <c r="O62" s="16"/>
      <c r="P62" s="16"/>
      <c r="Q62" s="16"/>
      <c r="R62" s="16"/>
    </row>
    <row r="63" spans="1:18" x14ac:dyDescent="0.2">
      <c r="A63" s="75" t="s">
        <v>73</v>
      </c>
      <c r="B63" s="20">
        <v>0</v>
      </c>
      <c r="C63" s="20">
        <v>0</v>
      </c>
      <c r="D63" s="20">
        <v>0</v>
      </c>
      <c r="E63" s="84">
        <v>21</v>
      </c>
      <c r="F63" s="77">
        <v>15352</v>
      </c>
      <c r="G63" s="85">
        <v>155</v>
      </c>
      <c r="H63" s="93" t="s">
        <v>14</v>
      </c>
      <c r="I63" s="27"/>
      <c r="K63" s="28"/>
      <c r="L63" s="16"/>
      <c r="M63" s="16"/>
      <c r="N63" s="16"/>
      <c r="O63" s="16"/>
      <c r="P63" s="16"/>
      <c r="Q63" s="16"/>
      <c r="R63" s="16"/>
    </row>
    <row r="64" spans="1:18" x14ac:dyDescent="0.2">
      <c r="A64" s="75" t="s">
        <v>74</v>
      </c>
      <c r="B64" s="20">
        <v>0</v>
      </c>
      <c r="C64" s="20">
        <v>0</v>
      </c>
      <c r="D64" s="20">
        <v>0</v>
      </c>
      <c r="E64" s="84">
        <v>0</v>
      </c>
      <c r="F64" s="77">
        <v>2200</v>
      </c>
      <c r="G64" s="85">
        <v>44</v>
      </c>
      <c r="H64" s="93" t="s">
        <v>14</v>
      </c>
      <c r="I64" s="27"/>
      <c r="K64" s="28"/>
      <c r="L64" s="16"/>
      <c r="M64" s="16"/>
      <c r="N64" s="16"/>
      <c r="O64" s="16"/>
      <c r="P64" s="16"/>
      <c r="Q64" s="16"/>
      <c r="R64" s="16"/>
    </row>
    <row r="65" spans="1:18" x14ac:dyDescent="0.2">
      <c r="A65" s="75" t="s">
        <v>130</v>
      </c>
      <c r="B65" s="20">
        <v>1575</v>
      </c>
      <c r="C65" s="20">
        <v>88200</v>
      </c>
      <c r="D65" s="20">
        <v>1676</v>
      </c>
      <c r="E65" s="84">
        <v>1260</v>
      </c>
      <c r="F65" s="77">
        <v>70560</v>
      </c>
      <c r="G65" s="85">
        <v>1341</v>
      </c>
      <c r="H65" s="92">
        <f t="shared" si="2"/>
        <v>-0.19988066825775655</v>
      </c>
      <c r="I65" s="27"/>
      <c r="K65" s="28"/>
      <c r="L65" s="16"/>
      <c r="M65" s="16"/>
      <c r="N65" s="16"/>
      <c r="O65" s="16"/>
      <c r="P65" s="16"/>
      <c r="Q65" s="16"/>
      <c r="R65" s="16"/>
    </row>
    <row r="66" spans="1:18" x14ac:dyDescent="0.2">
      <c r="A66" s="75" t="s">
        <v>131</v>
      </c>
      <c r="B66" s="20">
        <v>21</v>
      </c>
      <c r="C66" s="20">
        <v>1176</v>
      </c>
      <c r="D66" s="20">
        <v>22</v>
      </c>
      <c r="E66" s="84">
        <v>20</v>
      </c>
      <c r="F66" s="77">
        <v>2240</v>
      </c>
      <c r="G66" s="85">
        <v>26</v>
      </c>
      <c r="H66" s="92">
        <f t="shared" si="2"/>
        <v>0.18181818181818182</v>
      </c>
      <c r="I66" s="27"/>
      <c r="K66" s="28"/>
      <c r="L66" s="16"/>
      <c r="M66" s="16"/>
      <c r="N66" s="16"/>
      <c r="O66" s="16"/>
      <c r="P66" s="16"/>
      <c r="Q66" s="16"/>
      <c r="R66" s="16"/>
    </row>
    <row r="67" spans="1:18" x14ac:dyDescent="0.2">
      <c r="A67" s="75" t="s">
        <v>43</v>
      </c>
      <c r="B67" s="20">
        <v>391</v>
      </c>
      <c r="C67" s="20">
        <v>23460</v>
      </c>
      <c r="D67" s="20">
        <v>589</v>
      </c>
      <c r="E67" s="84">
        <v>1378</v>
      </c>
      <c r="F67" s="77">
        <v>82680</v>
      </c>
      <c r="G67" s="85">
        <v>2075</v>
      </c>
      <c r="H67" s="92">
        <f t="shared" si="2"/>
        <v>2.5229202037351444</v>
      </c>
      <c r="I67" s="27"/>
      <c r="K67" s="28"/>
      <c r="L67" s="16"/>
      <c r="M67" s="16"/>
      <c r="N67" s="16"/>
      <c r="O67" s="16"/>
      <c r="P67" s="16"/>
      <c r="Q67" s="16"/>
      <c r="R67" s="16"/>
    </row>
    <row r="68" spans="1:18" x14ac:dyDescent="0.2">
      <c r="A68" s="75" t="s">
        <v>132</v>
      </c>
      <c r="B68" s="20">
        <v>248</v>
      </c>
      <c r="C68" s="20">
        <v>20575</v>
      </c>
      <c r="D68" s="20">
        <v>268</v>
      </c>
      <c r="E68" s="84">
        <v>0</v>
      </c>
      <c r="F68" s="77">
        <v>0</v>
      </c>
      <c r="G68" s="85">
        <v>0</v>
      </c>
      <c r="H68" s="92">
        <f t="shared" si="2"/>
        <v>-1</v>
      </c>
      <c r="I68" s="27"/>
      <c r="K68" s="28"/>
      <c r="L68" s="16"/>
      <c r="M68" s="16"/>
      <c r="N68" s="16"/>
      <c r="O68" s="16"/>
      <c r="P68" s="16"/>
      <c r="Q68" s="16"/>
      <c r="R68" s="16"/>
    </row>
    <row r="69" spans="1:18" x14ac:dyDescent="0.2">
      <c r="A69" s="75" t="s">
        <v>133</v>
      </c>
      <c r="B69" s="20">
        <v>0</v>
      </c>
      <c r="C69" s="20">
        <v>0</v>
      </c>
      <c r="D69" s="20">
        <v>0</v>
      </c>
      <c r="E69" s="84">
        <v>20</v>
      </c>
      <c r="F69" s="77">
        <v>2240</v>
      </c>
      <c r="G69" s="85">
        <v>26</v>
      </c>
      <c r="H69" s="93" t="s">
        <v>14</v>
      </c>
      <c r="I69" s="27"/>
      <c r="K69" s="28"/>
      <c r="L69" s="16"/>
      <c r="M69" s="16"/>
      <c r="N69" s="16"/>
      <c r="O69" s="16"/>
      <c r="P69" s="16"/>
      <c r="Q69" s="16"/>
      <c r="R69" s="16"/>
    </row>
    <row r="70" spans="1:18" x14ac:dyDescent="0.2">
      <c r="A70" s="75" t="s">
        <v>36</v>
      </c>
      <c r="B70" s="20">
        <v>26604</v>
      </c>
      <c r="C70" s="20">
        <v>2256706</v>
      </c>
      <c r="D70" s="20">
        <v>32707</v>
      </c>
      <c r="E70" s="84">
        <v>8836</v>
      </c>
      <c r="F70" s="77">
        <v>727690</v>
      </c>
      <c r="G70" s="85">
        <v>11372</v>
      </c>
      <c r="H70" s="92">
        <f t="shared" si="2"/>
        <v>-0.65230684562937602</v>
      </c>
      <c r="I70" s="27"/>
      <c r="K70" s="28"/>
      <c r="L70" s="16"/>
      <c r="M70" s="16"/>
      <c r="N70" s="16"/>
      <c r="O70" s="16"/>
      <c r="P70" s="16"/>
      <c r="Q70" s="16"/>
      <c r="R70" s="16"/>
    </row>
    <row r="71" spans="1:18" x14ac:dyDescent="0.2">
      <c r="A71" s="75" t="s">
        <v>134</v>
      </c>
      <c r="B71" s="20">
        <v>120</v>
      </c>
      <c r="C71" s="20">
        <v>10600</v>
      </c>
      <c r="D71" s="20">
        <v>113</v>
      </c>
      <c r="E71" s="84">
        <v>120</v>
      </c>
      <c r="F71" s="77">
        <v>11700</v>
      </c>
      <c r="G71" s="85">
        <v>105</v>
      </c>
      <c r="H71" s="92">
        <f t="shared" si="2"/>
        <v>-7.0796460176991149E-2</v>
      </c>
      <c r="I71" s="27"/>
      <c r="K71" s="28"/>
      <c r="L71" s="16"/>
      <c r="M71" s="16"/>
      <c r="N71" s="16"/>
      <c r="O71" s="16"/>
      <c r="P71" s="16"/>
      <c r="Q71" s="16"/>
      <c r="R71" s="16"/>
    </row>
    <row r="72" spans="1:18" x14ac:dyDescent="0.2">
      <c r="A72" s="75" t="s">
        <v>75</v>
      </c>
      <c r="B72" s="20">
        <v>42</v>
      </c>
      <c r="C72" s="20">
        <v>4410</v>
      </c>
      <c r="D72" s="20">
        <v>51</v>
      </c>
      <c r="E72" s="84">
        <v>450</v>
      </c>
      <c r="F72" s="77">
        <v>45788</v>
      </c>
      <c r="G72" s="85">
        <v>670</v>
      </c>
      <c r="H72" s="92">
        <f t="shared" si="2"/>
        <v>12.137254901960784</v>
      </c>
      <c r="I72" s="27"/>
      <c r="K72" s="28"/>
      <c r="L72" s="16"/>
      <c r="M72" s="16"/>
      <c r="N72" s="16"/>
      <c r="O72" s="16"/>
      <c r="P72" s="16"/>
      <c r="Q72" s="16"/>
      <c r="R72" s="16"/>
    </row>
    <row r="73" spans="1:18" x14ac:dyDescent="0.2">
      <c r="A73" s="75" t="s">
        <v>37</v>
      </c>
      <c r="B73" s="20">
        <v>11684</v>
      </c>
      <c r="C73" s="20">
        <v>748798</v>
      </c>
      <c r="D73" s="20">
        <v>15231</v>
      </c>
      <c r="E73" s="84">
        <v>8282</v>
      </c>
      <c r="F73" s="77">
        <v>601829</v>
      </c>
      <c r="G73" s="85">
        <v>10046</v>
      </c>
      <c r="H73" s="92">
        <f t="shared" si="2"/>
        <v>-0.34042413498785373</v>
      </c>
      <c r="I73" s="27"/>
      <c r="K73" s="28"/>
      <c r="L73" s="16"/>
      <c r="M73" s="16"/>
      <c r="N73" s="16"/>
      <c r="O73" s="16"/>
      <c r="P73" s="16"/>
      <c r="Q73" s="16"/>
      <c r="R73" s="16"/>
    </row>
    <row r="74" spans="1:18" x14ac:dyDescent="0.2">
      <c r="A74" s="107" t="s">
        <v>12</v>
      </c>
      <c r="B74" s="108">
        <f t="shared" ref="B74:G74" si="3">SUM(B37:B73)</f>
        <v>83147</v>
      </c>
      <c r="C74" s="108">
        <f t="shared" si="3"/>
        <v>5767356</v>
      </c>
      <c r="D74" s="108">
        <f t="shared" si="3"/>
        <v>101098</v>
      </c>
      <c r="E74" s="78">
        <f t="shared" si="3"/>
        <v>55821</v>
      </c>
      <c r="F74" s="79">
        <f t="shared" si="3"/>
        <v>4309157</v>
      </c>
      <c r="G74" s="79">
        <f t="shared" si="3"/>
        <v>69650</v>
      </c>
      <c r="H74" s="97">
        <f>(+G74-D74)/D74</f>
        <v>-0.31106451166195176</v>
      </c>
      <c r="I74" s="34"/>
      <c r="J74" s="43"/>
      <c r="K74" s="44"/>
      <c r="L74" s="9"/>
      <c r="M74" s="9"/>
      <c r="N74" s="45"/>
      <c r="O74" s="9"/>
      <c r="P74" s="9"/>
      <c r="Q74" s="45"/>
      <c r="R74" s="21"/>
    </row>
    <row r="75" spans="1:18" x14ac:dyDescent="0.2">
      <c r="A75" s="9"/>
      <c r="B75" s="9"/>
      <c r="C75" s="9"/>
      <c r="D75" s="9"/>
      <c r="E75" s="9"/>
      <c r="F75" s="135" t="s">
        <v>15</v>
      </c>
      <c r="G75" s="135"/>
      <c r="H75" s="47">
        <f>(+E74-B74)/B74</f>
        <v>-0.32864685436636321</v>
      </c>
      <c r="I75" s="48"/>
      <c r="J75" s="43"/>
      <c r="K75" s="44"/>
      <c r="L75" s="9"/>
      <c r="M75" s="9"/>
      <c r="N75" s="45"/>
      <c r="O75" s="9"/>
      <c r="P75" s="9"/>
      <c r="Q75" s="45"/>
      <c r="R75" s="46"/>
    </row>
    <row r="76" spans="1:18" ht="10.15" customHeight="1" x14ac:dyDescent="0.2"/>
  </sheetData>
  <sheetProtection selectLockedCells="1" selectUnlockedCells="1"/>
  <sortState xmlns:xlrd2="http://schemas.microsoft.com/office/spreadsheetml/2017/richdata2" ref="A16:H31">
    <sortCondition ref="A16:A31"/>
  </sortState>
  <mergeCells count="2">
    <mergeCell ref="F33:G33"/>
    <mergeCell ref="F75:G75"/>
  </mergeCells>
  <pageMargins left="0.95972222222222225" right="0.27013888888888887" top="0.27013888888888887" bottom="0.43333333333333335" header="0.51180555555555551" footer="0"/>
  <pageSetup paperSize="9" firstPageNumber="0" orientation="portrait" horizontalDpi="300" verticalDpi="300" r:id="rId1"/>
  <headerFooter alignWithMargins="0">
    <oddFooter>&amp;C&amp;8Form.1100 - 31/03/08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92"/>
  <sheetViews>
    <sheetView showGridLines="0" topLeftCell="A52" zoomScaleNormal="100" zoomScaleSheetLayoutView="100" workbookViewId="0">
      <selection activeCell="I90" sqref="I90"/>
    </sheetView>
  </sheetViews>
  <sheetFormatPr baseColWidth="10" defaultColWidth="11.42578125" defaultRowHeight="11.25" x14ac:dyDescent="0.2"/>
  <cols>
    <col min="1" max="1" width="15.140625" style="11" customWidth="1"/>
    <col min="2" max="2" width="10.42578125" style="11" customWidth="1"/>
    <col min="3" max="3" width="9.7109375" style="11" customWidth="1"/>
    <col min="4" max="4" width="11.140625" style="11" customWidth="1"/>
    <col min="5" max="6" width="9.7109375" style="11" customWidth="1"/>
    <col min="7" max="7" width="11.42578125" style="11" customWidth="1"/>
    <col min="8" max="9" width="9.7109375" style="11" customWidth="1"/>
    <col min="10" max="16384" width="11.42578125" style="11"/>
  </cols>
  <sheetData>
    <row r="1" spans="1:9" s="2" customFormat="1" ht="12.75" x14ac:dyDescent="0.2"/>
    <row r="2" spans="1:9" s="2" customFormat="1" ht="12.75" x14ac:dyDescent="0.2"/>
    <row r="3" spans="1:9" s="2" customFormat="1" ht="12.75" x14ac:dyDescent="0.2"/>
    <row r="4" spans="1:9" s="2" customFormat="1" ht="12.75" x14ac:dyDescent="0.2"/>
    <row r="5" spans="1:9" s="2" customFormat="1" ht="12.75" x14ac:dyDescent="0.2"/>
    <row r="6" spans="1:9" s="2" customFormat="1" ht="12.75" x14ac:dyDescent="0.2"/>
    <row r="7" spans="1:9" s="2" customFormat="1" ht="12.75" x14ac:dyDescent="0.2"/>
    <row r="8" spans="1:9" s="2" customFormat="1" ht="12.75" x14ac:dyDescent="0.2"/>
    <row r="9" spans="1:9" s="2" customFormat="1" ht="12.75" x14ac:dyDescent="0.2"/>
    <row r="10" spans="1:9" s="2" customFormat="1" ht="12.75" x14ac:dyDescent="0.2">
      <c r="A10" s="3" t="s">
        <v>80</v>
      </c>
      <c r="B10" s="3"/>
      <c r="C10" s="3"/>
      <c r="D10" s="3"/>
      <c r="E10" s="4"/>
      <c r="F10" s="4"/>
      <c r="G10" s="23"/>
      <c r="H10" s="23"/>
      <c r="I10" s="24"/>
    </row>
    <row r="11" spans="1:9" s="2" customFormat="1" ht="12.75" x14ac:dyDescent="0.2">
      <c r="A11" s="3"/>
      <c r="B11" s="3"/>
      <c r="C11" s="3"/>
      <c r="D11" s="3"/>
      <c r="G11" s="23"/>
      <c r="H11" s="23"/>
      <c r="I11" s="24"/>
    </row>
    <row r="12" spans="1:9" ht="12.75" customHeight="1" x14ac:dyDescent="0.2">
      <c r="A12" s="23"/>
      <c r="B12" s="23"/>
      <c r="C12" s="49"/>
      <c r="D12" s="49"/>
      <c r="E12" s="49"/>
      <c r="F12" s="3" t="str">
        <f>+CONCATENATE(MID(Principal!C11,1,14)," de ambas temporadas")</f>
        <v>Datos al 31/03 de ambas temporadas</v>
      </c>
      <c r="G12" s="49"/>
      <c r="H12" s="49"/>
      <c r="I12" s="49"/>
    </row>
    <row r="13" spans="1:9" ht="6" customHeight="1" x14ac:dyDescent="0.2"/>
    <row r="14" spans="1:9" x14ac:dyDescent="0.2">
      <c r="A14" s="117" t="s">
        <v>44</v>
      </c>
      <c r="B14" s="118"/>
      <c r="C14" s="118"/>
      <c r="D14" s="118"/>
      <c r="E14" s="119"/>
      <c r="F14" s="51" t="s">
        <v>52</v>
      </c>
      <c r="G14" s="51"/>
      <c r="H14" s="51"/>
      <c r="I14" s="95" t="s">
        <v>18</v>
      </c>
    </row>
    <row r="15" spans="1:9" x14ac:dyDescent="0.2">
      <c r="A15" s="120" t="s">
        <v>16</v>
      </c>
      <c r="B15" s="121" t="s">
        <v>13</v>
      </c>
      <c r="C15" s="122" t="s">
        <v>4</v>
      </c>
      <c r="D15" s="122" t="s">
        <v>5</v>
      </c>
      <c r="E15" s="123" t="s">
        <v>6</v>
      </c>
      <c r="F15" s="116" t="s">
        <v>4</v>
      </c>
      <c r="G15" s="52" t="s">
        <v>5</v>
      </c>
      <c r="H15" s="52" t="s">
        <v>6</v>
      </c>
      <c r="I15" s="96" t="s">
        <v>19</v>
      </c>
    </row>
    <row r="16" spans="1:9" ht="13.15" customHeight="1" x14ac:dyDescent="0.2">
      <c r="A16" s="112" t="s">
        <v>45</v>
      </c>
      <c r="B16" s="113" t="s">
        <v>118</v>
      </c>
      <c r="C16" s="114">
        <v>0</v>
      </c>
      <c r="D16" s="114">
        <v>0</v>
      </c>
      <c r="E16" s="114">
        <v>0</v>
      </c>
      <c r="F16" s="100">
        <v>147</v>
      </c>
      <c r="G16" s="99">
        <v>8232</v>
      </c>
      <c r="H16" s="101">
        <v>156</v>
      </c>
      <c r="I16" s="93" t="s">
        <v>14</v>
      </c>
    </row>
    <row r="17" spans="1:9" ht="13.15" customHeight="1" x14ac:dyDescent="0.2">
      <c r="A17" s="112" t="s">
        <v>45</v>
      </c>
      <c r="B17" s="113" t="s">
        <v>27</v>
      </c>
      <c r="C17" s="114">
        <v>305</v>
      </c>
      <c r="D17" s="114">
        <v>35053</v>
      </c>
      <c r="E17" s="114">
        <v>316</v>
      </c>
      <c r="F17" s="89">
        <v>1437</v>
      </c>
      <c r="G17" s="115">
        <v>150237</v>
      </c>
      <c r="H17" s="90">
        <v>1465</v>
      </c>
      <c r="I17" s="92">
        <f t="shared" ref="I16:I90" si="0">(+H17-E17)/E17</f>
        <v>3.6360759493670884</v>
      </c>
    </row>
    <row r="18" spans="1:9" ht="13.15" customHeight="1" x14ac:dyDescent="0.2">
      <c r="A18" s="112" t="s">
        <v>122</v>
      </c>
      <c r="B18" s="113" t="s">
        <v>24</v>
      </c>
      <c r="C18" s="114">
        <v>2700</v>
      </c>
      <c r="D18" s="114">
        <v>2700</v>
      </c>
      <c r="E18" s="114">
        <v>2016</v>
      </c>
      <c r="F18" s="89">
        <v>0</v>
      </c>
      <c r="G18" s="115">
        <v>0</v>
      </c>
      <c r="H18" s="90">
        <v>0</v>
      </c>
      <c r="I18" s="92">
        <f t="shared" si="0"/>
        <v>-1</v>
      </c>
    </row>
    <row r="19" spans="1:9" ht="13.15" customHeight="1" x14ac:dyDescent="0.2">
      <c r="A19" s="112" t="s">
        <v>135</v>
      </c>
      <c r="B19" s="113" t="s">
        <v>118</v>
      </c>
      <c r="C19" s="114">
        <v>210</v>
      </c>
      <c r="D19" s="114">
        <v>10878</v>
      </c>
      <c r="E19" s="114">
        <v>214</v>
      </c>
      <c r="F19" s="89">
        <v>21</v>
      </c>
      <c r="G19" s="115">
        <v>1176</v>
      </c>
      <c r="H19" s="90">
        <v>22</v>
      </c>
      <c r="I19" s="92">
        <f t="shared" si="0"/>
        <v>-0.89719626168224298</v>
      </c>
    </row>
    <row r="20" spans="1:9" ht="13.15" customHeight="1" x14ac:dyDescent="0.2">
      <c r="A20" s="112" t="s">
        <v>135</v>
      </c>
      <c r="B20" s="113" t="s">
        <v>27</v>
      </c>
      <c r="C20" s="114">
        <v>0</v>
      </c>
      <c r="D20" s="114">
        <v>0</v>
      </c>
      <c r="E20" s="114">
        <v>0</v>
      </c>
      <c r="F20" s="89">
        <v>63</v>
      </c>
      <c r="G20" s="115">
        <v>7056</v>
      </c>
      <c r="H20" s="90">
        <v>72</v>
      </c>
      <c r="I20" s="93" t="s">
        <v>14</v>
      </c>
    </row>
    <row r="21" spans="1:9" ht="13.15" customHeight="1" x14ac:dyDescent="0.2">
      <c r="A21" s="112" t="s">
        <v>38</v>
      </c>
      <c r="B21" s="113" t="s">
        <v>30</v>
      </c>
      <c r="C21" s="114">
        <v>85</v>
      </c>
      <c r="D21" s="114">
        <v>5100</v>
      </c>
      <c r="E21" s="114">
        <v>128</v>
      </c>
      <c r="F21" s="89">
        <v>0</v>
      </c>
      <c r="G21" s="115">
        <v>0</v>
      </c>
      <c r="H21" s="90">
        <v>0</v>
      </c>
      <c r="I21" s="92">
        <f t="shared" si="0"/>
        <v>-1</v>
      </c>
    </row>
    <row r="22" spans="1:9" ht="13.15" customHeight="1" x14ac:dyDescent="0.2">
      <c r="A22" s="112" t="s">
        <v>158</v>
      </c>
      <c r="B22" s="113" t="s">
        <v>118</v>
      </c>
      <c r="C22" s="114">
        <v>63</v>
      </c>
      <c r="D22" s="114">
        <v>3528</v>
      </c>
      <c r="E22" s="114">
        <v>67</v>
      </c>
      <c r="F22" s="89">
        <v>0</v>
      </c>
      <c r="G22" s="115">
        <v>0</v>
      </c>
      <c r="H22" s="90">
        <v>0</v>
      </c>
      <c r="I22" s="92">
        <f t="shared" si="0"/>
        <v>-1</v>
      </c>
    </row>
    <row r="23" spans="1:9" ht="13.15" customHeight="1" x14ac:dyDescent="0.2">
      <c r="A23" s="112" t="s">
        <v>158</v>
      </c>
      <c r="B23" s="113" t="s">
        <v>27</v>
      </c>
      <c r="C23" s="114">
        <v>0</v>
      </c>
      <c r="D23" s="114">
        <v>0</v>
      </c>
      <c r="E23" s="114">
        <v>0</v>
      </c>
      <c r="F23" s="89">
        <v>20</v>
      </c>
      <c r="G23" s="115">
        <v>1600</v>
      </c>
      <c r="H23" s="90">
        <v>26</v>
      </c>
      <c r="I23" s="93" t="s">
        <v>14</v>
      </c>
    </row>
    <row r="24" spans="1:9" ht="13.15" customHeight="1" x14ac:dyDescent="0.2">
      <c r="A24" s="112" t="s">
        <v>39</v>
      </c>
      <c r="B24" s="113" t="s">
        <v>118</v>
      </c>
      <c r="C24" s="114">
        <v>0</v>
      </c>
      <c r="D24" s="114">
        <v>0</v>
      </c>
      <c r="E24" s="114">
        <v>0</v>
      </c>
      <c r="F24" s="89">
        <v>47</v>
      </c>
      <c r="G24" s="115">
        <v>2793</v>
      </c>
      <c r="H24" s="90">
        <v>48</v>
      </c>
      <c r="I24" s="93" t="s">
        <v>14</v>
      </c>
    </row>
    <row r="25" spans="1:9" ht="13.15" customHeight="1" x14ac:dyDescent="0.2">
      <c r="A25" s="112" t="s">
        <v>39</v>
      </c>
      <c r="B25" s="113" t="s">
        <v>27</v>
      </c>
      <c r="C25" s="114">
        <v>69</v>
      </c>
      <c r="D25" s="114">
        <v>1504</v>
      </c>
      <c r="E25" s="114">
        <v>84</v>
      </c>
      <c r="F25" s="89">
        <v>330</v>
      </c>
      <c r="G25" s="115">
        <v>21120</v>
      </c>
      <c r="H25" s="90">
        <v>424</v>
      </c>
      <c r="I25" s="92">
        <f t="shared" si="0"/>
        <v>4.0476190476190474</v>
      </c>
    </row>
    <row r="26" spans="1:9" ht="13.15" customHeight="1" x14ac:dyDescent="0.2">
      <c r="A26" s="112" t="s">
        <v>39</v>
      </c>
      <c r="B26" s="113" t="s">
        <v>29</v>
      </c>
      <c r="C26" s="114">
        <v>5178</v>
      </c>
      <c r="D26" s="114">
        <v>17274</v>
      </c>
      <c r="E26" s="114">
        <v>6623</v>
      </c>
      <c r="F26" s="89">
        <v>2040</v>
      </c>
      <c r="G26" s="115">
        <v>2040</v>
      </c>
      <c r="H26" s="90">
        <v>2601</v>
      </c>
      <c r="I26" s="92">
        <f t="shared" si="0"/>
        <v>-0.60727766873018274</v>
      </c>
    </row>
    <row r="27" spans="1:9" ht="13.15" customHeight="1" x14ac:dyDescent="0.2">
      <c r="A27" s="112" t="s">
        <v>39</v>
      </c>
      <c r="B27" s="113" t="s">
        <v>30</v>
      </c>
      <c r="C27" s="114">
        <v>450</v>
      </c>
      <c r="D27" s="114">
        <v>27000</v>
      </c>
      <c r="E27" s="114">
        <v>678</v>
      </c>
      <c r="F27" s="89">
        <v>3761</v>
      </c>
      <c r="G27" s="115">
        <v>225660</v>
      </c>
      <c r="H27" s="90">
        <v>5664</v>
      </c>
      <c r="I27" s="92">
        <f t="shared" si="0"/>
        <v>7.3539823008849554</v>
      </c>
    </row>
    <row r="28" spans="1:9" ht="13.15" customHeight="1" x14ac:dyDescent="0.2">
      <c r="A28" s="112" t="s">
        <v>39</v>
      </c>
      <c r="B28" s="113" t="s">
        <v>31</v>
      </c>
      <c r="C28" s="114">
        <v>108</v>
      </c>
      <c r="D28" s="114">
        <v>118</v>
      </c>
      <c r="E28" s="114">
        <v>384</v>
      </c>
      <c r="F28" s="89">
        <v>108</v>
      </c>
      <c r="G28" s="115">
        <v>114</v>
      </c>
      <c r="H28" s="90">
        <v>287</v>
      </c>
      <c r="I28" s="92">
        <f t="shared" si="0"/>
        <v>-0.25260416666666669</v>
      </c>
    </row>
    <row r="29" spans="1:9" ht="13.15" customHeight="1" x14ac:dyDescent="0.2">
      <c r="A29" s="112" t="s">
        <v>39</v>
      </c>
      <c r="B29" s="113" t="s">
        <v>76</v>
      </c>
      <c r="C29" s="114">
        <v>122</v>
      </c>
      <c r="D29" s="114">
        <v>6140</v>
      </c>
      <c r="E29" s="114">
        <v>177</v>
      </c>
      <c r="F29" s="89">
        <v>255</v>
      </c>
      <c r="G29" s="115">
        <v>15300</v>
      </c>
      <c r="H29" s="90">
        <v>390</v>
      </c>
      <c r="I29" s="92">
        <f t="shared" si="0"/>
        <v>1.2033898305084745</v>
      </c>
    </row>
    <row r="30" spans="1:9" ht="13.15" customHeight="1" x14ac:dyDescent="0.2">
      <c r="A30" s="112" t="s">
        <v>57</v>
      </c>
      <c r="B30" s="113" t="s">
        <v>25</v>
      </c>
      <c r="C30" s="114">
        <v>60</v>
      </c>
      <c r="D30" s="114">
        <v>60</v>
      </c>
      <c r="E30" s="114">
        <v>97</v>
      </c>
      <c r="F30" s="89">
        <v>0</v>
      </c>
      <c r="G30" s="115">
        <v>0</v>
      </c>
      <c r="H30" s="90">
        <v>0</v>
      </c>
      <c r="I30" s="92">
        <f t="shared" si="0"/>
        <v>-1</v>
      </c>
    </row>
    <row r="31" spans="1:9" ht="13.15" customHeight="1" x14ac:dyDescent="0.2">
      <c r="A31" s="112" t="s">
        <v>57</v>
      </c>
      <c r="B31" s="113" t="s">
        <v>118</v>
      </c>
      <c r="C31" s="114">
        <v>0</v>
      </c>
      <c r="D31" s="114">
        <v>0</v>
      </c>
      <c r="E31" s="114">
        <v>0</v>
      </c>
      <c r="F31" s="89">
        <v>693</v>
      </c>
      <c r="G31" s="115">
        <v>3440</v>
      </c>
      <c r="H31" s="90">
        <v>674</v>
      </c>
      <c r="I31" s="93" t="s">
        <v>14</v>
      </c>
    </row>
    <row r="32" spans="1:9" ht="13.15" customHeight="1" x14ac:dyDescent="0.2">
      <c r="A32" s="112" t="s">
        <v>57</v>
      </c>
      <c r="B32" s="113" t="s">
        <v>27</v>
      </c>
      <c r="C32" s="114">
        <v>999</v>
      </c>
      <c r="D32" s="114">
        <v>59201</v>
      </c>
      <c r="E32" s="114">
        <v>1136</v>
      </c>
      <c r="F32" s="89">
        <v>1154</v>
      </c>
      <c r="G32" s="115">
        <v>69159</v>
      </c>
      <c r="H32" s="90">
        <v>1325</v>
      </c>
      <c r="I32" s="92">
        <f t="shared" si="0"/>
        <v>0.16637323943661972</v>
      </c>
    </row>
    <row r="33" spans="1:9" ht="13.15" customHeight="1" x14ac:dyDescent="0.2">
      <c r="A33" s="112" t="s">
        <v>40</v>
      </c>
      <c r="B33" s="113" t="s">
        <v>30</v>
      </c>
      <c r="C33" s="114">
        <v>85</v>
      </c>
      <c r="D33" s="114">
        <v>5100</v>
      </c>
      <c r="E33" s="114">
        <v>128</v>
      </c>
      <c r="F33" s="89">
        <v>170</v>
      </c>
      <c r="G33" s="115">
        <v>10200</v>
      </c>
      <c r="H33" s="90">
        <v>256</v>
      </c>
      <c r="I33" s="92">
        <f t="shared" si="0"/>
        <v>1</v>
      </c>
    </row>
    <row r="34" spans="1:9" ht="13.15" customHeight="1" x14ac:dyDescent="0.2">
      <c r="A34" s="112" t="s">
        <v>155</v>
      </c>
      <c r="B34" s="113" t="s">
        <v>27</v>
      </c>
      <c r="C34" s="114">
        <v>63</v>
      </c>
      <c r="D34" s="114">
        <v>6615</v>
      </c>
      <c r="E34" s="114">
        <v>76</v>
      </c>
      <c r="F34" s="89">
        <v>0</v>
      </c>
      <c r="G34" s="115">
        <v>0</v>
      </c>
      <c r="H34" s="90">
        <v>0</v>
      </c>
      <c r="I34" s="92">
        <f t="shared" si="0"/>
        <v>-1</v>
      </c>
    </row>
    <row r="35" spans="1:9" ht="13.15" customHeight="1" x14ac:dyDescent="0.2">
      <c r="A35" s="112" t="s">
        <v>34</v>
      </c>
      <c r="B35" s="113" t="s">
        <v>77</v>
      </c>
      <c r="C35" s="114">
        <v>0</v>
      </c>
      <c r="D35" s="114">
        <v>0</v>
      </c>
      <c r="E35" s="114">
        <v>0</v>
      </c>
      <c r="F35" s="89">
        <v>0</v>
      </c>
      <c r="G35" s="115">
        <v>5500</v>
      </c>
      <c r="H35" s="90">
        <v>111</v>
      </c>
      <c r="I35" s="93" t="s">
        <v>14</v>
      </c>
    </row>
    <row r="36" spans="1:9" ht="13.15" customHeight="1" x14ac:dyDescent="0.2">
      <c r="A36" s="112" t="s">
        <v>156</v>
      </c>
      <c r="B36" s="113" t="s">
        <v>118</v>
      </c>
      <c r="C36" s="114">
        <v>21</v>
      </c>
      <c r="D36" s="114">
        <v>1176</v>
      </c>
      <c r="E36" s="114">
        <v>22</v>
      </c>
      <c r="F36" s="89">
        <v>0</v>
      </c>
      <c r="G36" s="115">
        <v>0</v>
      </c>
      <c r="H36" s="90">
        <v>0</v>
      </c>
      <c r="I36" s="92">
        <f t="shared" si="0"/>
        <v>-1</v>
      </c>
    </row>
    <row r="37" spans="1:9" ht="13.15" customHeight="1" x14ac:dyDescent="0.2">
      <c r="A37" s="112" t="s">
        <v>156</v>
      </c>
      <c r="B37" s="113" t="s">
        <v>27</v>
      </c>
      <c r="C37" s="114">
        <v>20</v>
      </c>
      <c r="D37" s="114">
        <v>1600</v>
      </c>
      <c r="E37" s="114">
        <v>26</v>
      </c>
      <c r="F37" s="89">
        <v>20</v>
      </c>
      <c r="G37" s="115">
        <v>1600</v>
      </c>
      <c r="H37" s="90">
        <v>26</v>
      </c>
      <c r="I37" s="92">
        <f t="shared" si="0"/>
        <v>0</v>
      </c>
    </row>
    <row r="38" spans="1:9" ht="13.15" customHeight="1" x14ac:dyDescent="0.2">
      <c r="A38" s="112" t="s">
        <v>42</v>
      </c>
      <c r="B38" s="113" t="s">
        <v>77</v>
      </c>
      <c r="C38" s="114">
        <v>0</v>
      </c>
      <c r="D38" s="114">
        <v>0</v>
      </c>
      <c r="E38" s="114">
        <v>0</v>
      </c>
      <c r="F38" s="89">
        <v>0</v>
      </c>
      <c r="G38" s="115">
        <v>2150</v>
      </c>
      <c r="H38" s="90">
        <v>43</v>
      </c>
      <c r="I38" s="93" t="s">
        <v>14</v>
      </c>
    </row>
    <row r="39" spans="1:9" ht="13.15" customHeight="1" x14ac:dyDescent="0.2">
      <c r="A39" s="112" t="s">
        <v>42</v>
      </c>
      <c r="B39" s="113" t="s">
        <v>33</v>
      </c>
      <c r="C39" s="114">
        <v>0</v>
      </c>
      <c r="D39" s="114">
        <v>25</v>
      </c>
      <c r="E39" s="114">
        <v>620</v>
      </c>
      <c r="F39" s="89">
        <v>0</v>
      </c>
      <c r="G39" s="115">
        <v>0</v>
      </c>
      <c r="H39" s="90">
        <v>0</v>
      </c>
      <c r="I39" s="92">
        <f t="shared" si="0"/>
        <v>-1</v>
      </c>
    </row>
    <row r="40" spans="1:9" ht="13.15" customHeight="1" x14ac:dyDescent="0.2">
      <c r="A40" s="112" t="s">
        <v>58</v>
      </c>
      <c r="B40" s="113" t="s">
        <v>24</v>
      </c>
      <c r="C40" s="114">
        <v>3870</v>
      </c>
      <c r="D40" s="114">
        <v>3870</v>
      </c>
      <c r="E40" s="114">
        <v>2941</v>
      </c>
      <c r="F40" s="89">
        <v>0</v>
      </c>
      <c r="G40" s="115">
        <v>0</v>
      </c>
      <c r="H40" s="90">
        <v>0</v>
      </c>
      <c r="I40" s="92">
        <f t="shared" si="0"/>
        <v>-1</v>
      </c>
    </row>
    <row r="41" spans="1:9" ht="13.15" customHeight="1" x14ac:dyDescent="0.2">
      <c r="A41" s="112" t="s">
        <v>58</v>
      </c>
      <c r="B41" s="113" t="s">
        <v>27</v>
      </c>
      <c r="C41" s="114">
        <v>378</v>
      </c>
      <c r="D41" s="114">
        <v>39837</v>
      </c>
      <c r="E41" s="114">
        <v>429</v>
      </c>
      <c r="F41" s="89">
        <v>669</v>
      </c>
      <c r="G41" s="115">
        <v>71106</v>
      </c>
      <c r="H41" s="90">
        <v>763</v>
      </c>
      <c r="I41" s="92">
        <f t="shared" si="0"/>
        <v>0.7785547785547785</v>
      </c>
    </row>
    <row r="42" spans="1:9" ht="13.15" customHeight="1" x14ac:dyDescent="0.2">
      <c r="A42" s="112" t="s">
        <v>72</v>
      </c>
      <c r="B42" s="91" t="s">
        <v>77</v>
      </c>
      <c r="C42" s="87">
        <v>0</v>
      </c>
      <c r="D42" s="87">
        <v>0</v>
      </c>
      <c r="E42" s="87">
        <v>0</v>
      </c>
      <c r="F42" s="89">
        <v>0</v>
      </c>
      <c r="G42" s="88">
        <v>6600</v>
      </c>
      <c r="H42" s="90">
        <v>133</v>
      </c>
      <c r="I42" s="93" t="s">
        <v>14</v>
      </c>
    </row>
    <row r="43" spans="1:9" ht="13.15" customHeight="1" x14ac:dyDescent="0.2">
      <c r="A43" s="112" t="s">
        <v>46</v>
      </c>
      <c r="B43" s="91" t="s">
        <v>27</v>
      </c>
      <c r="C43" s="87">
        <v>547</v>
      </c>
      <c r="D43" s="87">
        <v>54175</v>
      </c>
      <c r="E43" s="87">
        <v>637</v>
      </c>
      <c r="F43" s="89">
        <v>689</v>
      </c>
      <c r="G43" s="88">
        <v>61670</v>
      </c>
      <c r="H43" s="90">
        <v>849</v>
      </c>
      <c r="I43" s="92">
        <f t="shared" si="0"/>
        <v>0.3328100470957614</v>
      </c>
    </row>
    <row r="44" spans="1:9" ht="13.15" customHeight="1" x14ac:dyDescent="0.2">
      <c r="A44" s="112" t="s">
        <v>123</v>
      </c>
      <c r="B44" s="91" t="s">
        <v>118</v>
      </c>
      <c r="C44" s="87">
        <v>42</v>
      </c>
      <c r="D44" s="87">
        <v>2282</v>
      </c>
      <c r="E44" s="87">
        <v>43</v>
      </c>
      <c r="F44" s="89">
        <v>42</v>
      </c>
      <c r="G44" s="88">
        <v>2058</v>
      </c>
      <c r="H44" s="90">
        <v>42</v>
      </c>
      <c r="I44" s="92">
        <f t="shared" si="0"/>
        <v>-2.3255813953488372E-2</v>
      </c>
    </row>
    <row r="45" spans="1:9" ht="13.15" customHeight="1" x14ac:dyDescent="0.2">
      <c r="A45" s="112" t="s">
        <v>47</v>
      </c>
      <c r="B45" s="91" t="s">
        <v>118</v>
      </c>
      <c r="C45" s="87">
        <v>21</v>
      </c>
      <c r="D45" s="87">
        <v>1176</v>
      </c>
      <c r="E45" s="87">
        <v>22</v>
      </c>
      <c r="F45" s="89">
        <v>0</v>
      </c>
      <c r="G45" s="88">
        <v>0</v>
      </c>
      <c r="H45" s="90">
        <v>0</v>
      </c>
      <c r="I45" s="92">
        <f t="shared" si="0"/>
        <v>-1</v>
      </c>
    </row>
    <row r="46" spans="1:9" ht="13.15" customHeight="1" x14ac:dyDescent="0.2">
      <c r="A46" s="112" t="s">
        <v>47</v>
      </c>
      <c r="B46" s="91" t="s">
        <v>27</v>
      </c>
      <c r="C46" s="87">
        <v>942</v>
      </c>
      <c r="D46" s="87">
        <v>73247</v>
      </c>
      <c r="E46" s="87">
        <v>1167</v>
      </c>
      <c r="F46" s="89">
        <v>1131</v>
      </c>
      <c r="G46" s="88">
        <v>96366</v>
      </c>
      <c r="H46" s="90">
        <v>1383</v>
      </c>
      <c r="I46" s="92">
        <f t="shared" si="0"/>
        <v>0.18508997429305912</v>
      </c>
    </row>
    <row r="47" spans="1:9" ht="13.15" customHeight="1" x14ac:dyDescent="0.2">
      <c r="A47" s="112" t="s">
        <v>48</v>
      </c>
      <c r="B47" s="91" t="s">
        <v>27</v>
      </c>
      <c r="C47" s="87">
        <v>1023</v>
      </c>
      <c r="D47" s="87">
        <v>105459</v>
      </c>
      <c r="E47" s="87">
        <v>1167</v>
      </c>
      <c r="F47" s="89">
        <v>455</v>
      </c>
      <c r="G47" s="88">
        <v>45899</v>
      </c>
      <c r="H47" s="90">
        <v>535</v>
      </c>
      <c r="I47" s="92">
        <f t="shared" si="0"/>
        <v>-0.54155955441302484</v>
      </c>
    </row>
    <row r="48" spans="1:9" ht="13.15" customHeight="1" x14ac:dyDescent="0.2">
      <c r="A48" s="112" t="s">
        <v>35</v>
      </c>
      <c r="B48" s="91" t="s">
        <v>118</v>
      </c>
      <c r="C48" s="87">
        <v>441</v>
      </c>
      <c r="D48" s="87">
        <v>24549</v>
      </c>
      <c r="E48" s="87">
        <v>466</v>
      </c>
      <c r="F48" s="89">
        <v>21</v>
      </c>
      <c r="G48" s="88">
        <v>1176</v>
      </c>
      <c r="H48" s="90">
        <v>22</v>
      </c>
      <c r="I48" s="92">
        <f t="shared" si="0"/>
        <v>-0.9527896995708155</v>
      </c>
    </row>
    <row r="49" spans="1:9" ht="13.15" customHeight="1" x14ac:dyDescent="0.2">
      <c r="A49" s="112" t="s">
        <v>35</v>
      </c>
      <c r="B49" s="91" t="s">
        <v>27</v>
      </c>
      <c r="C49" s="87">
        <v>7120</v>
      </c>
      <c r="D49" s="87">
        <v>642651</v>
      </c>
      <c r="E49" s="87">
        <v>8274</v>
      </c>
      <c r="F49" s="89">
        <v>7974</v>
      </c>
      <c r="G49" s="88">
        <v>696945</v>
      </c>
      <c r="H49" s="90">
        <v>9372</v>
      </c>
      <c r="I49" s="92">
        <f t="shared" si="0"/>
        <v>0.13270485859318346</v>
      </c>
    </row>
    <row r="50" spans="1:9" ht="13.15" customHeight="1" x14ac:dyDescent="0.2">
      <c r="A50" s="112" t="s">
        <v>35</v>
      </c>
      <c r="B50" s="91" t="s">
        <v>33</v>
      </c>
      <c r="C50" s="87">
        <v>0</v>
      </c>
      <c r="D50" s="87">
        <v>54</v>
      </c>
      <c r="E50" s="87">
        <v>1339</v>
      </c>
      <c r="F50" s="89">
        <v>0</v>
      </c>
      <c r="G50" s="88">
        <v>0</v>
      </c>
      <c r="H50" s="90">
        <v>0</v>
      </c>
      <c r="I50" s="92">
        <f t="shared" si="0"/>
        <v>-1</v>
      </c>
    </row>
    <row r="51" spans="1:9" ht="13.15" customHeight="1" x14ac:dyDescent="0.2">
      <c r="A51" s="112" t="s">
        <v>124</v>
      </c>
      <c r="B51" s="91" t="s">
        <v>118</v>
      </c>
      <c r="C51" s="87">
        <v>714</v>
      </c>
      <c r="D51" s="87">
        <v>34985</v>
      </c>
      <c r="E51" s="87">
        <v>717</v>
      </c>
      <c r="F51" s="89">
        <v>504</v>
      </c>
      <c r="G51" s="88">
        <v>25081</v>
      </c>
      <c r="H51" s="90">
        <v>510</v>
      </c>
      <c r="I51" s="92">
        <f t="shared" si="0"/>
        <v>-0.28870292887029286</v>
      </c>
    </row>
    <row r="52" spans="1:9" ht="13.15" customHeight="1" x14ac:dyDescent="0.2">
      <c r="A52" s="112" t="s">
        <v>124</v>
      </c>
      <c r="B52" s="91" t="s">
        <v>27</v>
      </c>
      <c r="C52" s="87">
        <v>0</v>
      </c>
      <c r="D52" s="87">
        <v>0</v>
      </c>
      <c r="E52" s="87">
        <v>0</v>
      </c>
      <c r="F52" s="89">
        <v>60</v>
      </c>
      <c r="G52" s="88">
        <v>6720</v>
      </c>
      <c r="H52" s="90">
        <v>69</v>
      </c>
      <c r="I52" s="93" t="s">
        <v>14</v>
      </c>
    </row>
    <row r="53" spans="1:9" ht="13.15" customHeight="1" x14ac:dyDescent="0.2">
      <c r="A53" s="112" t="s">
        <v>50</v>
      </c>
      <c r="B53" s="91" t="s">
        <v>118</v>
      </c>
      <c r="C53" s="87">
        <v>710</v>
      </c>
      <c r="D53" s="87">
        <v>39760</v>
      </c>
      <c r="E53" s="87">
        <v>755</v>
      </c>
      <c r="F53" s="89">
        <v>168</v>
      </c>
      <c r="G53" s="88">
        <v>9408</v>
      </c>
      <c r="H53" s="90">
        <v>179</v>
      </c>
      <c r="I53" s="92">
        <f t="shared" si="0"/>
        <v>-0.76291390728476827</v>
      </c>
    </row>
    <row r="54" spans="1:9" ht="13.15" customHeight="1" x14ac:dyDescent="0.2">
      <c r="A54" s="112" t="s">
        <v>50</v>
      </c>
      <c r="B54" s="91" t="s">
        <v>27</v>
      </c>
      <c r="C54" s="87">
        <v>1239</v>
      </c>
      <c r="D54" s="87">
        <v>87743</v>
      </c>
      <c r="E54" s="87">
        <v>1431</v>
      </c>
      <c r="F54" s="89">
        <v>814</v>
      </c>
      <c r="G54" s="88">
        <v>59902</v>
      </c>
      <c r="H54" s="90">
        <v>912</v>
      </c>
      <c r="I54" s="92">
        <f t="shared" si="0"/>
        <v>-0.36268343815513626</v>
      </c>
    </row>
    <row r="55" spans="1:9" ht="13.15" customHeight="1" x14ac:dyDescent="0.2">
      <c r="A55" s="112" t="s">
        <v>136</v>
      </c>
      <c r="B55" s="91" t="s">
        <v>118</v>
      </c>
      <c r="C55" s="87">
        <v>62</v>
      </c>
      <c r="D55" s="87">
        <v>3472</v>
      </c>
      <c r="E55" s="87">
        <v>66</v>
      </c>
      <c r="F55" s="89">
        <v>21</v>
      </c>
      <c r="G55" s="88">
        <v>1176</v>
      </c>
      <c r="H55" s="90">
        <v>22</v>
      </c>
      <c r="I55" s="92">
        <f t="shared" si="0"/>
        <v>-0.66666666666666663</v>
      </c>
    </row>
    <row r="56" spans="1:9" ht="13.15" customHeight="1" x14ac:dyDescent="0.2">
      <c r="A56" s="112" t="s">
        <v>136</v>
      </c>
      <c r="B56" s="91" t="s">
        <v>27</v>
      </c>
      <c r="C56" s="87">
        <v>40</v>
      </c>
      <c r="D56" s="87">
        <v>3000</v>
      </c>
      <c r="E56" s="87">
        <v>39</v>
      </c>
      <c r="F56" s="89">
        <v>20</v>
      </c>
      <c r="G56" s="88">
        <v>1500</v>
      </c>
      <c r="H56" s="90">
        <v>20</v>
      </c>
      <c r="I56" s="92">
        <f t="shared" si="0"/>
        <v>-0.48717948717948717</v>
      </c>
    </row>
    <row r="57" spans="1:9" ht="13.15" customHeight="1" x14ac:dyDescent="0.2">
      <c r="A57" s="112" t="s">
        <v>126</v>
      </c>
      <c r="B57" s="91" t="s">
        <v>118</v>
      </c>
      <c r="C57" s="87">
        <v>168</v>
      </c>
      <c r="D57" s="87">
        <v>9408</v>
      </c>
      <c r="E57" s="87">
        <v>179</v>
      </c>
      <c r="F57" s="89">
        <v>126</v>
      </c>
      <c r="G57" s="88">
        <v>7056</v>
      </c>
      <c r="H57" s="90">
        <v>134</v>
      </c>
      <c r="I57" s="92">
        <f t="shared" si="0"/>
        <v>-0.25139664804469275</v>
      </c>
    </row>
    <row r="58" spans="1:9" ht="13.15" customHeight="1" x14ac:dyDescent="0.2">
      <c r="A58" s="112" t="s">
        <v>126</v>
      </c>
      <c r="B58" s="91" t="s">
        <v>27</v>
      </c>
      <c r="C58" s="87">
        <v>462</v>
      </c>
      <c r="D58" s="87">
        <v>31290</v>
      </c>
      <c r="E58" s="87">
        <v>583</v>
      </c>
      <c r="F58" s="89">
        <v>1110</v>
      </c>
      <c r="G58" s="88">
        <v>74193</v>
      </c>
      <c r="H58" s="90">
        <v>1407</v>
      </c>
      <c r="I58" s="92">
        <f t="shared" si="0"/>
        <v>1.4133790737564322</v>
      </c>
    </row>
    <row r="59" spans="1:9" ht="13.15" customHeight="1" x14ac:dyDescent="0.2">
      <c r="A59" s="112" t="s">
        <v>49</v>
      </c>
      <c r="B59" s="91" t="s">
        <v>118</v>
      </c>
      <c r="C59" s="87">
        <v>21</v>
      </c>
      <c r="D59" s="87">
        <v>1176</v>
      </c>
      <c r="E59" s="87">
        <v>22</v>
      </c>
      <c r="F59" s="89">
        <v>0</v>
      </c>
      <c r="G59" s="88">
        <v>0</v>
      </c>
      <c r="H59" s="90">
        <v>0</v>
      </c>
      <c r="I59" s="92">
        <f t="shared" si="0"/>
        <v>-1</v>
      </c>
    </row>
    <row r="60" spans="1:9" ht="13.15" customHeight="1" x14ac:dyDescent="0.2">
      <c r="A60" s="112" t="s">
        <v>49</v>
      </c>
      <c r="B60" s="91" t="s">
        <v>27</v>
      </c>
      <c r="C60" s="87">
        <v>13748</v>
      </c>
      <c r="D60" s="87">
        <v>1244779</v>
      </c>
      <c r="E60" s="87">
        <v>16958</v>
      </c>
      <c r="F60" s="89">
        <v>10905</v>
      </c>
      <c r="G60" s="88">
        <v>1019231</v>
      </c>
      <c r="H60" s="90">
        <v>13356</v>
      </c>
      <c r="I60" s="92">
        <f t="shared" si="0"/>
        <v>-0.21240712348154264</v>
      </c>
    </row>
    <row r="61" spans="1:9" ht="13.15" customHeight="1" x14ac:dyDescent="0.2">
      <c r="A61" s="112" t="s">
        <v>159</v>
      </c>
      <c r="B61" s="91" t="s">
        <v>118</v>
      </c>
      <c r="C61" s="87">
        <v>21</v>
      </c>
      <c r="D61" s="87">
        <v>1176</v>
      </c>
      <c r="E61" s="87">
        <v>22</v>
      </c>
      <c r="F61" s="89">
        <v>0</v>
      </c>
      <c r="G61" s="88">
        <v>0</v>
      </c>
      <c r="H61" s="90">
        <v>0</v>
      </c>
      <c r="I61" s="92">
        <f t="shared" si="0"/>
        <v>-1</v>
      </c>
    </row>
    <row r="62" spans="1:9" ht="13.15" customHeight="1" x14ac:dyDescent="0.2">
      <c r="A62" s="112" t="s">
        <v>137</v>
      </c>
      <c r="B62" s="91" t="s">
        <v>118</v>
      </c>
      <c r="C62" s="87">
        <v>168</v>
      </c>
      <c r="D62" s="87">
        <v>9408</v>
      </c>
      <c r="E62" s="87">
        <v>179</v>
      </c>
      <c r="F62" s="89">
        <v>252</v>
      </c>
      <c r="G62" s="88">
        <v>14112</v>
      </c>
      <c r="H62" s="90">
        <v>268</v>
      </c>
      <c r="I62" s="92">
        <f t="shared" si="0"/>
        <v>0.4972067039106145</v>
      </c>
    </row>
    <row r="63" spans="1:9" ht="13.15" customHeight="1" x14ac:dyDescent="0.2">
      <c r="A63" s="112" t="s">
        <v>137</v>
      </c>
      <c r="B63" s="91" t="s">
        <v>27</v>
      </c>
      <c r="C63" s="87">
        <v>0</v>
      </c>
      <c r="D63" s="87">
        <v>0</v>
      </c>
      <c r="E63" s="87">
        <v>0</v>
      </c>
      <c r="F63" s="89">
        <v>145</v>
      </c>
      <c r="G63" s="88">
        <v>12997</v>
      </c>
      <c r="H63" s="90">
        <v>156</v>
      </c>
      <c r="I63" s="93" t="s">
        <v>14</v>
      </c>
    </row>
    <row r="64" spans="1:9" ht="13.15" customHeight="1" x14ac:dyDescent="0.2">
      <c r="A64" s="112" t="s">
        <v>138</v>
      </c>
      <c r="B64" s="91" t="s">
        <v>27</v>
      </c>
      <c r="C64" s="87">
        <v>103</v>
      </c>
      <c r="D64" s="87">
        <v>9043</v>
      </c>
      <c r="E64" s="87">
        <v>121</v>
      </c>
      <c r="F64" s="89">
        <v>62</v>
      </c>
      <c r="G64" s="88">
        <v>6305</v>
      </c>
      <c r="H64" s="90">
        <v>68</v>
      </c>
      <c r="I64" s="92">
        <f t="shared" si="0"/>
        <v>-0.43801652892561982</v>
      </c>
    </row>
    <row r="65" spans="1:9" ht="13.15" customHeight="1" x14ac:dyDescent="0.2">
      <c r="A65" s="112" t="s">
        <v>129</v>
      </c>
      <c r="B65" s="91" t="s">
        <v>118</v>
      </c>
      <c r="C65" s="87">
        <v>19</v>
      </c>
      <c r="D65" s="87">
        <v>1064</v>
      </c>
      <c r="E65" s="87">
        <v>20</v>
      </c>
      <c r="F65" s="89">
        <v>0</v>
      </c>
      <c r="G65" s="88">
        <v>0</v>
      </c>
      <c r="H65" s="90">
        <v>0</v>
      </c>
      <c r="I65" s="92">
        <f t="shared" si="0"/>
        <v>-1</v>
      </c>
    </row>
    <row r="66" spans="1:9" ht="13.15" customHeight="1" x14ac:dyDescent="0.2">
      <c r="A66" s="112" t="s">
        <v>129</v>
      </c>
      <c r="B66" s="91" t="s">
        <v>27</v>
      </c>
      <c r="C66" s="87">
        <v>65</v>
      </c>
      <c r="D66" s="87">
        <v>6755</v>
      </c>
      <c r="E66" s="87">
        <v>69</v>
      </c>
      <c r="F66" s="89">
        <v>0</v>
      </c>
      <c r="G66" s="88">
        <v>0</v>
      </c>
      <c r="H66" s="90">
        <v>0</v>
      </c>
      <c r="I66" s="92">
        <f t="shared" si="0"/>
        <v>-1</v>
      </c>
    </row>
    <row r="67" spans="1:9" ht="13.15" customHeight="1" x14ac:dyDescent="0.2">
      <c r="A67" s="112" t="s">
        <v>78</v>
      </c>
      <c r="B67" s="91" t="s">
        <v>71</v>
      </c>
      <c r="C67" s="87">
        <v>0</v>
      </c>
      <c r="D67" s="87">
        <v>0</v>
      </c>
      <c r="E67" s="87">
        <v>0</v>
      </c>
      <c r="F67" s="89">
        <v>0</v>
      </c>
      <c r="G67" s="88">
        <v>13000</v>
      </c>
      <c r="H67" s="90">
        <v>131</v>
      </c>
      <c r="I67" s="93" t="s">
        <v>14</v>
      </c>
    </row>
    <row r="68" spans="1:9" ht="13.15" customHeight="1" x14ac:dyDescent="0.2">
      <c r="A68" s="112" t="s">
        <v>78</v>
      </c>
      <c r="B68" s="91" t="s">
        <v>27</v>
      </c>
      <c r="C68" s="87">
        <v>0</v>
      </c>
      <c r="D68" s="87">
        <v>0</v>
      </c>
      <c r="E68" s="87">
        <v>0</v>
      </c>
      <c r="F68" s="89">
        <v>21</v>
      </c>
      <c r="G68" s="88">
        <v>2352</v>
      </c>
      <c r="H68" s="90">
        <v>24</v>
      </c>
      <c r="I68" s="93" t="s">
        <v>14</v>
      </c>
    </row>
    <row r="69" spans="1:9" ht="13.15" customHeight="1" x14ac:dyDescent="0.2">
      <c r="A69" s="112" t="s">
        <v>79</v>
      </c>
      <c r="B69" s="91" t="s">
        <v>77</v>
      </c>
      <c r="C69" s="87">
        <v>0</v>
      </c>
      <c r="D69" s="87">
        <v>0</v>
      </c>
      <c r="E69" s="87">
        <v>0</v>
      </c>
      <c r="F69" s="89">
        <v>0</v>
      </c>
      <c r="G69" s="88">
        <v>2200</v>
      </c>
      <c r="H69" s="90">
        <v>44</v>
      </c>
      <c r="I69" s="93" t="s">
        <v>14</v>
      </c>
    </row>
    <row r="70" spans="1:9" ht="13.15" customHeight="1" x14ac:dyDescent="0.2">
      <c r="A70" s="112" t="s">
        <v>130</v>
      </c>
      <c r="B70" s="91" t="s">
        <v>118</v>
      </c>
      <c r="C70" s="87">
        <v>1575</v>
      </c>
      <c r="D70" s="87">
        <v>88200</v>
      </c>
      <c r="E70" s="87">
        <v>1676</v>
      </c>
      <c r="F70" s="89">
        <v>1260</v>
      </c>
      <c r="G70" s="88">
        <v>70560</v>
      </c>
      <c r="H70" s="90">
        <v>1341</v>
      </c>
      <c r="I70" s="92">
        <f t="shared" si="0"/>
        <v>-0.19988066825775655</v>
      </c>
    </row>
    <row r="71" spans="1:9" ht="13.15" customHeight="1" x14ac:dyDescent="0.2">
      <c r="A71" s="112" t="s">
        <v>131</v>
      </c>
      <c r="B71" s="91" t="s">
        <v>118</v>
      </c>
      <c r="C71" s="87">
        <v>21</v>
      </c>
      <c r="D71" s="87">
        <v>1176</v>
      </c>
      <c r="E71" s="87">
        <v>22</v>
      </c>
      <c r="F71" s="89">
        <v>0</v>
      </c>
      <c r="G71" s="88">
        <v>0</v>
      </c>
      <c r="H71" s="90">
        <v>0</v>
      </c>
      <c r="I71" s="92">
        <f t="shared" si="0"/>
        <v>-1</v>
      </c>
    </row>
    <row r="72" spans="1:9" ht="13.15" customHeight="1" x14ac:dyDescent="0.2">
      <c r="A72" s="112" t="s">
        <v>131</v>
      </c>
      <c r="B72" s="91" t="s">
        <v>27</v>
      </c>
      <c r="C72" s="87">
        <v>0</v>
      </c>
      <c r="D72" s="87">
        <v>0</v>
      </c>
      <c r="E72" s="87">
        <v>0</v>
      </c>
      <c r="F72" s="89">
        <v>20</v>
      </c>
      <c r="G72" s="88">
        <v>2240</v>
      </c>
      <c r="H72" s="90">
        <v>26</v>
      </c>
      <c r="I72" s="93" t="s">
        <v>14</v>
      </c>
    </row>
    <row r="73" spans="1:9" ht="13.15" customHeight="1" x14ac:dyDescent="0.2">
      <c r="A73" s="112" t="s">
        <v>43</v>
      </c>
      <c r="B73" s="91" t="s">
        <v>30</v>
      </c>
      <c r="C73" s="87">
        <v>391</v>
      </c>
      <c r="D73" s="87">
        <v>23460</v>
      </c>
      <c r="E73" s="87">
        <v>589</v>
      </c>
      <c r="F73" s="89">
        <v>1378</v>
      </c>
      <c r="G73" s="88">
        <v>82680</v>
      </c>
      <c r="H73" s="90">
        <v>2075</v>
      </c>
      <c r="I73" s="92">
        <f t="shared" si="0"/>
        <v>2.5229202037351444</v>
      </c>
    </row>
    <row r="74" spans="1:9" ht="13.15" customHeight="1" x14ac:dyDescent="0.2">
      <c r="A74" s="112" t="s">
        <v>132</v>
      </c>
      <c r="B74" s="91" t="s">
        <v>118</v>
      </c>
      <c r="C74" s="87">
        <v>53</v>
      </c>
      <c r="D74" s="87">
        <v>2968</v>
      </c>
      <c r="E74" s="87">
        <v>56</v>
      </c>
      <c r="F74" s="89">
        <v>0</v>
      </c>
      <c r="G74" s="88">
        <v>0</v>
      </c>
      <c r="H74" s="90">
        <v>0</v>
      </c>
      <c r="I74" s="92">
        <f t="shared" si="0"/>
        <v>-1</v>
      </c>
    </row>
    <row r="75" spans="1:9" ht="13.15" customHeight="1" x14ac:dyDescent="0.2">
      <c r="A75" s="112" t="s">
        <v>132</v>
      </c>
      <c r="B75" s="91" t="s">
        <v>27</v>
      </c>
      <c r="C75" s="87">
        <v>195</v>
      </c>
      <c r="D75" s="87">
        <v>17607</v>
      </c>
      <c r="E75" s="87">
        <v>212</v>
      </c>
      <c r="F75" s="89">
        <v>0</v>
      </c>
      <c r="G75" s="88">
        <v>0</v>
      </c>
      <c r="H75" s="90">
        <v>0</v>
      </c>
      <c r="I75" s="92">
        <f t="shared" si="0"/>
        <v>-1</v>
      </c>
    </row>
    <row r="76" spans="1:9" ht="13.15" customHeight="1" x14ac:dyDescent="0.2">
      <c r="A76" s="112" t="s">
        <v>139</v>
      </c>
      <c r="B76" s="91" t="s">
        <v>27</v>
      </c>
      <c r="C76" s="87">
        <v>0</v>
      </c>
      <c r="D76" s="87">
        <v>0</v>
      </c>
      <c r="E76" s="87">
        <v>0</v>
      </c>
      <c r="F76" s="89">
        <v>20</v>
      </c>
      <c r="G76" s="88">
        <v>2240</v>
      </c>
      <c r="H76" s="90">
        <v>26</v>
      </c>
      <c r="I76" s="93" t="s">
        <v>14</v>
      </c>
    </row>
    <row r="77" spans="1:9" ht="13.15" customHeight="1" x14ac:dyDescent="0.2">
      <c r="A77" s="112" t="s">
        <v>36</v>
      </c>
      <c r="B77" s="91" t="s">
        <v>118</v>
      </c>
      <c r="C77" s="87">
        <v>1403</v>
      </c>
      <c r="D77" s="87">
        <v>78008</v>
      </c>
      <c r="E77" s="87">
        <v>1482</v>
      </c>
      <c r="F77" s="89">
        <v>252</v>
      </c>
      <c r="G77" s="88">
        <v>14112</v>
      </c>
      <c r="H77" s="90">
        <v>268</v>
      </c>
      <c r="I77" s="92">
        <f t="shared" si="0"/>
        <v>-0.81916329284750333</v>
      </c>
    </row>
    <row r="78" spans="1:9" ht="13.15" customHeight="1" x14ac:dyDescent="0.2">
      <c r="A78" s="112" t="s">
        <v>36</v>
      </c>
      <c r="B78" s="91" t="s">
        <v>27</v>
      </c>
      <c r="C78" s="87">
        <v>25201</v>
      </c>
      <c r="D78" s="87">
        <v>2178698</v>
      </c>
      <c r="E78" s="87">
        <v>31227</v>
      </c>
      <c r="F78" s="89">
        <v>8584</v>
      </c>
      <c r="G78" s="88">
        <v>713578</v>
      </c>
      <c r="H78" s="90">
        <v>11104</v>
      </c>
      <c r="I78" s="92">
        <f t="shared" si="0"/>
        <v>-0.64441028597047423</v>
      </c>
    </row>
    <row r="79" spans="1:9" ht="13.15" customHeight="1" x14ac:dyDescent="0.2">
      <c r="A79" s="112" t="s">
        <v>140</v>
      </c>
      <c r="B79" s="91" t="s">
        <v>27</v>
      </c>
      <c r="C79" s="87">
        <v>120</v>
      </c>
      <c r="D79" s="87">
        <v>10600</v>
      </c>
      <c r="E79" s="87">
        <v>113</v>
      </c>
      <c r="F79" s="89">
        <v>120</v>
      </c>
      <c r="G79" s="88">
        <v>11700</v>
      </c>
      <c r="H79" s="90">
        <v>105</v>
      </c>
      <c r="I79" s="92">
        <f t="shared" si="0"/>
        <v>-7.0796460176991149E-2</v>
      </c>
    </row>
    <row r="80" spans="1:9" ht="13.15" customHeight="1" x14ac:dyDescent="0.2">
      <c r="A80" s="112" t="s">
        <v>75</v>
      </c>
      <c r="B80" s="91" t="s">
        <v>71</v>
      </c>
      <c r="C80" s="87">
        <v>0</v>
      </c>
      <c r="D80" s="87">
        <v>0</v>
      </c>
      <c r="E80" s="87">
        <v>0</v>
      </c>
      <c r="F80" s="89">
        <v>0</v>
      </c>
      <c r="G80" s="88">
        <v>5200</v>
      </c>
      <c r="H80" s="90">
        <v>105</v>
      </c>
      <c r="I80" s="93" t="s">
        <v>14</v>
      </c>
    </row>
    <row r="81" spans="1:9" ht="13.15" customHeight="1" x14ac:dyDescent="0.2">
      <c r="A81" s="112" t="s">
        <v>75</v>
      </c>
      <c r="B81" s="91" t="s">
        <v>27</v>
      </c>
      <c r="C81" s="87">
        <v>42</v>
      </c>
      <c r="D81" s="87">
        <v>4410</v>
      </c>
      <c r="E81" s="87">
        <v>51</v>
      </c>
      <c r="F81" s="89">
        <v>450</v>
      </c>
      <c r="G81" s="88">
        <v>40588</v>
      </c>
      <c r="H81" s="90">
        <v>565</v>
      </c>
      <c r="I81" s="92">
        <f t="shared" si="0"/>
        <v>10.078431372549019</v>
      </c>
    </row>
    <row r="82" spans="1:9" ht="13.15" customHeight="1" x14ac:dyDescent="0.2">
      <c r="A82" s="112" t="s">
        <v>37</v>
      </c>
      <c r="B82" s="91" t="s">
        <v>24</v>
      </c>
      <c r="C82" s="87">
        <v>21</v>
      </c>
      <c r="D82" s="87">
        <v>724</v>
      </c>
      <c r="E82" s="87">
        <v>19</v>
      </c>
      <c r="F82" s="89">
        <v>0</v>
      </c>
      <c r="G82" s="88">
        <v>0</v>
      </c>
      <c r="H82" s="90">
        <v>0</v>
      </c>
      <c r="I82" s="92">
        <f t="shared" si="0"/>
        <v>-1</v>
      </c>
    </row>
    <row r="83" spans="1:9" ht="13.15" customHeight="1" x14ac:dyDescent="0.2">
      <c r="A83" s="112" t="s">
        <v>37</v>
      </c>
      <c r="B83" s="91" t="s">
        <v>56</v>
      </c>
      <c r="C83" s="87">
        <v>80</v>
      </c>
      <c r="D83" s="87">
        <v>10086</v>
      </c>
      <c r="E83" s="87">
        <v>74</v>
      </c>
      <c r="F83" s="89">
        <v>0</v>
      </c>
      <c r="G83" s="88">
        <v>0</v>
      </c>
      <c r="H83" s="90">
        <v>0</v>
      </c>
      <c r="I83" s="92">
        <f t="shared" si="0"/>
        <v>-1</v>
      </c>
    </row>
    <row r="84" spans="1:9" ht="13.15" customHeight="1" x14ac:dyDescent="0.2">
      <c r="A84" s="112" t="s">
        <v>37</v>
      </c>
      <c r="B84" s="91" t="s">
        <v>25</v>
      </c>
      <c r="C84" s="87">
        <v>607</v>
      </c>
      <c r="D84" s="87">
        <v>607</v>
      </c>
      <c r="E84" s="87">
        <v>980</v>
      </c>
      <c r="F84" s="89">
        <v>0</v>
      </c>
      <c r="G84" s="88">
        <v>0</v>
      </c>
      <c r="H84" s="90">
        <v>0</v>
      </c>
      <c r="I84" s="92">
        <f t="shared" si="0"/>
        <v>-1</v>
      </c>
    </row>
    <row r="85" spans="1:9" ht="13.15" customHeight="1" x14ac:dyDescent="0.2">
      <c r="A85" s="112" t="s">
        <v>37</v>
      </c>
      <c r="B85" s="91" t="s">
        <v>26</v>
      </c>
      <c r="C85" s="87">
        <v>758</v>
      </c>
      <c r="D85" s="87">
        <v>949</v>
      </c>
      <c r="E85" s="87">
        <v>1201</v>
      </c>
      <c r="F85" s="89">
        <v>0</v>
      </c>
      <c r="G85" s="88">
        <v>0</v>
      </c>
      <c r="H85" s="90">
        <v>0</v>
      </c>
      <c r="I85" s="92">
        <f t="shared" si="0"/>
        <v>-1</v>
      </c>
    </row>
    <row r="86" spans="1:9" ht="13.15" customHeight="1" x14ac:dyDescent="0.2">
      <c r="A86" s="112" t="s">
        <v>37</v>
      </c>
      <c r="B86" s="91" t="s">
        <v>119</v>
      </c>
      <c r="C86" s="87">
        <v>84</v>
      </c>
      <c r="D86" s="87">
        <v>84</v>
      </c>
      <c r="E86" s="87">
        <v>136</v>
      </c>
      <c r="F86" s="89">
        <v>0</v>
      </c>
      <c r="G86" s="88">
        <v>0</v>
      </c>
      <c r="H86" s="90">
        <v>0</v>
      </c>
      <c r="I86" s="92">
        <f t="shared" si="0"/>
        <v>-1</v>
      </c>
    </row>
    <row r="87" spans="1:9" ht="13.15" customHeight="1" x14ac:dyDescent="0.2">
      <c r="A87" s="112" t="s">
        <v>37</v>
      </c>
      <c r="B87" s="91" t="s">
        <v>120</v>
      </c>
      <c r="C87" s="87">
        <v>42</v>
      </c>
      <c r="D87" s="87">
        <v>42</v>
      </c>
      <c r="E87" s="87">
        <v>68</v>
      </c>
      <c r="F87" s="89">
        <v>0</v>
      </c>
      <c r="G87" s="88">
        <v>0</v>
      </c>
      <c r="H87" s="90">
        <v>0</v>
      </c>
      <c r="I87" s="92">
        <f t="shared" si="0"/>
        <v>-1</v>
      </c>
    </row>
    <row r="88" spans="1:9" ht="13.15" customHeight="1" x14ac:dyDescent="0.2">
      <c r="A88" s="112" t="s">
        <v>37</v>
      </c>
      <c r="B88" s="91" t="s">
        <v>118</v>
      </c>
      <c r="C88" s="87">
        <v>42</v>
      </c>
      <c r="D88" s="87">
        <v>2352</v>
      </c>
      <c r="E88" s="87">
        <v>45</v>
      </c>
      <c r="F88" s="89">
        <v>0</v>
      </c>
      <c r="G88" s="88">
        <v>0</v>
      </c>
      <c r="H88" s="90">
        <v>0</v>
      </c>
      <c r="I88" s="92">
        <f t="shared" si="0"/>
        <v>-1</v>
      </c>
    </row>
    <row r="89" spans="1:9" ht="13.15" customHeight="1" x14ac:dyDescent="0.2">
      <c r="A89" s="112" t="s">
        <v>37</v>
      </c>
      <c r="B89" s="91" t="s">
        <v>27</v>
      </c>
      <c r="C89" s="87">
        <v>10050</v>
      </c>
      <c r="D89" s="87">
        <v>722245</v>
      </c>
      <c r="E89" s="87">
        <v>12576</v>
      </c>
      <c r="F89" s="89">
        <v>8282</v>
      </c>
      <c r="G89" s="88">
        <v>601829</v>
      </c>
      <c r="H89" s="90">
        <v>10046</v>
      </c>
      <c r="I89" s="92">
        <f t="shared" si="0"/>
        <v>-0.201176844783715</v>
      </c>
    </row>
    <row r="90" spans="1:9" ht="13.15" customHeight="1" x14ac:dyDescent="0.2">
      <c r="A90" s="112" t="s">
        <v>37</v>
      </c>
      <c r="B90" s="91" t="s">
        <v>28</v>
      </c>
      <c r="C90" s="87">
        <v>0</v>
      </c>
      <c r="D90" s="87">
        <v>11709</v>
      </c>
      <c r="E90" s="87">
        <v>133</v>
      </c>
      <c r="F90" s="89">
        <v>0</v>
      </c>
      <c r="G90" s="88">
        <v>0</v>
      </c>
      <c r="H90" s="115">
        <v>0</v>
      </c>
      <c r="I90" s="131">
        <f t="shared" si="0"/>
        <v>-1</v>
      </c>
    </row>
    <row r="91" spans="1:9" ht="13.15" customHeight="1" x14ac:dyDescent="0.2">
      <c r="A91" s="18"/>
      <c r="B91" s="109" t="s">
        <v>17</v>
      </c>
      <c r="C91" s="110">
        <f t="shared" ref="C91:H91" si="1">SUM(C16:C90)</f>
        <v>83147</v>
      </c>
      <c r="D91" s="110">
        <f t="shared" si="1"/>
        <v>5767356</v>
      </c>
      <c r="E91" s="111">
        <f t="shared" si="1"/>
        <v>101098</v>
      </c>
      <c r="F91" s="53">
        <f t="shared" si="1"/>
        <v>55821</v>
      </c>
      <c r="G91" s="54">
        <f t="shared" si="1"/>
        <v>4309157</v>
      </c>
      <c r="H91" s="54">
        <f t="shared" si="1"/>
        <v>69650</v>
      </c>
      <c r="I91" s="130">
        <f>(+H91-E91)/E91</f>
        <v>-0.31106451166195176</v>
      </c>
    </row>
    <row r="92" spans="1:9" ht="13.15" customHeight="1" x14ac:dyDescent="0.2">
      <c r="G92" s="136" t="s">
        <v>15</v>
      </c>
      <c r="H92" s="136"/>
      <c r="I92" s="102">
        <f>+(F91-C91)/C91</f>
        <v>-0.32864685436636321</v>
      </c>
    </row>
  </sheetData>
  <sheetProtection selectLockedCells="1" selectUnlockedCells="1"/>
  <mergeCells count="1">
    <mergeCell ref="G92:H92"/>
  </mergeCells>
  <pageMargins left="0.94488188976377963" right="0.27559055118110237" top="0.39370078740157483" bottom="0.43307086614173229" header="0.51181102362204722" footer="0"/>
  <pageSetup paperSize="9" scale="94" firstPageNumber="0" orientation="portrait" horizontalDpi="300" verticalDpi="300" r:id="rId1"/>
  <headerFooter alignWithMargins="0">
    <oddFooter>&amp;C&amp;"Consolas,Normal"&amp;8Puertos San Antonio Este - Río Negro y 
Terminal de Contenedores Puerto de Bahía Blanca - Buenos Aires
República Argentina&amp;"Arial,Normal"
Form.1100 - 31/03/08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88A6397A8DD1748AD9B36135F13626E" ma:contentTypeVersion="13" ma:contentTypeDescription="Crear nuevo documento." ma:contentTypeScope="" ma:versionID="22cba3f634f4ee79d86804482f325ddb">
  <xsd:schema xmlns:xsd="http://www.w3.org/2001/XMLSchema" xmlns:xs="http://www.w3.org/2001/XMLSchema" xmlns:p="http://schemas.microsoft.com/office/2006/metadata/properties" xmlns:ns3="b733e9c4-db80-4f59-8f44-9ac46e28eeb5" xmlns:ns4="4bfdc545-eb95-43a6-9f27-45b267e79d11" targetNamespace="http://schemas.microsoft.com/office/2006/metadata/properties" ma:root="true" ma:fieldsID="8d03d1ec29dadeb1e73fd22538003a9c" ns3:_="" ns4:_="">
    <xsd:import namespace="b733e9c4-db80-4f59-8f44-9ac46e28eeb5"/>
    <xsd:import namespace="4bfdc545-eb95-43a6-9f27-45b267e79d1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733e9c4-db80-4f59-8f44-9ac46e28eeb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bfdc545-eb95-43a6-9f27-45b267e79d1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6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CAD7DD7-23FF-47A0-85B3-770C90FDDB66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D9C1C329-9002-47AB-83E4-19DAF0894FB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733e9c4-db80-4f59-8f44-9ac46e28eeb5"/>
    <ds:schemaRef ds:uri="4bfdc545-eb95-43a6-9f27-45b267e79d1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2716BAE-0807-49DC-8414-463B729B71D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16</vt:i4>
      </vt:variant>
    </vt:vector>
  </HeadingPairs>
  <TitlesOfParts>
    <vt:vector size="22" baseType="lpstr">
      <vt:lpstr>Principal</vt:lpstr>
      <vt:lpstr>buques</vt:lpstr>
      <vt:lpstr>exportadores</vt:lpstr>
      <vt:lpstr>peras y manz</vt:lpstr>
      <vt:lpstr>especie y destino</vt:lpstr>
      <vt:lpstr>esp x destino</vt:lpstr>
      <vt:lpstr>buques!Área_de_impresión</vt:lpstr>
      <vt:lpstr>'esp x destino'!Área_de_impresión</vt:lpstr>
      <vt:lpstr>'especie y destino'!Área_de_impresión</vt:lpstr>
      <vt:lpstr>'peras y manz'!Área_de_impresión</vt:lpstr>
      <vt:lpstr>Principal!Área_de_impresión</vt:lpstr>
      <vt:lpstr>buques!Excel_BuiltIn__FilterDatabase</vt:lpstr>
      <vt:lpstr>exportadores!Excel_BuiltIn__FilterDatabase</vt:lpstr>
      <vt:lpstr>Excel_BuiltIn__FilterDatabase_2</vt:lpstr>
      <vt:lpstr>Excel_BuiltIn__FilterDatabase_3</vt:lpstr>
      <vt:lpstr>Excel_BuiltIn__FilterDatabase_4</vt:lpstr>
      <vt:lpstr>Excel_BuiltIn__FilterDatabase_6</vt:lpstr>
      <vt:lpstr>buques!Títulos_a_imprimir</vt:lpstr>
      <vt:lpstr>'esp x destino'!Títulos_a_imprimir</vt:lpstr>
      <vt:lpstr>'especie y destino'!Títulos_a_imprimir</vt:lpstr>
      <vt:lpstr>exportadores!Títulos_a_imprimir</vt:lpstr>
      <vt:lpstr>'peras y manz'!Títulos_a_imprimir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Sancho</dc:creator>
  <cp:lastModifiedBy>Daniel Sancho</cp:lastModifiedBy>
  <cp:lastPrinted>2019-01-30T00:30:02Z</cp:lastPrinted>
  <dcterms:created xsi:type="dcterms:W3CDTF">2015-04-15T02:22:17Z</dcterms:created>
  <dcterms:modified xsi:type="dcterms:W3CDTF">2022-04-01T14:07:00Z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0x010100388A6397A8DD1748AD9B36135F13626E</vt:lpwstr>
  </property>
</Properties>
</file>