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260" documentId="8_{20082261-3829-4EAA-8F75-9A2918D14EC4}" xr6:coauthVersionLast="47" xr6:coauthVersionMax="47" xr10:uidLastSave="{D3705FD9-3E61-44ED-AE1E-37AA8AB6CC37}"/>
  <bookViews>
    <workbookView xWindow="-4305" yWindow="-1632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buques!$A$12:$R$73</definedName>
    <definedName name="_xlnm._FilterDatabase" localSheetId="5" hidden="1">'esp x destino'!$A$15:$I$130</definedName>
    <definedName name="_xlnm._FilterDatabase" localSheetId="4" hidden="1">'especie y destino'!$A$15:$H$45</definedName>
    <definedName name="_xlnm._FilterDatabase" localSheetId="3" hidden="1">'peras y manz'!$A$12:$E$12</definedName>
    <definedName name="_xlnm.Print_Area" localSheetId="1">buques!$A$1:$G$73</definedName>
    <definedName name="_xlnm.Print_Area" localSheetId="5">'esp x destino'!$A$1:$I$130</definedName>
    <definedName name="_xlnm.Print_Area" localSheetId="4">'especie y destino'!$A$1:$H$93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buques!$A$12:$G$73</definedName>
    <definedName name="Excel_BuiltIn__FilterDatabase" localSheetId="2">exportadores!$A$12:$D$44</definedName>
    <definedName name="Excel_BuiltIn__FilterDatabase_2">buques!$A$12:$G$73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destino'!$A$15:$I$130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destino'!$47:$48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7" i="6" l="1"/>
  <c r="I126" i="6"/>
  <c r="I125" i="6"/>
  <c r="I124" i="6"/>
  <c r="I123" i="6"/>
  <c r="I122" i="6"/>
  <c r="I121" i="6"/>
  <c r="I120" i="6"/>
  <c r="I119" i="6"/>
  <c r="I118" i="6"/>
  <c r="I117" i="6"/>
  <c r="I116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8" i="6"/>
  <c r="I97" i="6"/>
  <c r="I96" i="6"/>
  <c r="I95" i="6"/>
  <c r="I93" i="6"/>
  <c r="I92" i="6"/>
  <c r="I91" i="6"/>
  <c r="I90" i="6"/>
  <c r="I89" i="6"/>
  <c r="I88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7" i="6"/>
  <c r="I66" i="6"/>
  <c r="I65" i="6"/>
  <c r="I63" i="6"/>
  <c r="I62" i="6"/>
  <c r="I61" i="6"/>
  <c r="I60" i="6"/>
  <c r="I59" i="6"/>
  <c r="I58" i="6"/>
  <c r="I57" i="6"/>
  <c r="I56" i="6"/>
  <c r="I55" i="6"/>
  <c r="I54" i="6"/>
  <c r="I52" i="6"/>
  <c r="I51" i="6"/>
  <c r="I50" i="6"/>
  <c r="I49" i="6"/>
  <c r="I48" i="6"/>
  <c r="I47" i="6"/>
  <c r="I46" i="6"/>
  <c r="I45" i="6"/>
  <c r="I44" i="6"/>
  <c r="I43" i="6"/>
  <c r="I41" i="6"/>
  <c r="I38" i="6"/>
  <c r="I37" i="6"/>
  <c r="I36" i="6"/>
  <c r="I35" i="6"/>
  <c r="I34" i="6"/>
  <c r="I32" i="6"/>
  <c r="I31" i="6"/>
  <c r="I30" i="6"/>
  <c r="I29" i="6"/>
  <c r="I27" i="6"/>
  <c r="I26" i="6"/>
  <c r="I24" i="6"/>
  <c r="I22" i="6"/>
  <c r="I21" i="6"/>
  <c r="I20" i="6"/>
  <c r="I19" i="6"/>
  <c r="I18" i="6"/>
  <c r="H90" i="5" l="1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42" i="5"/>
  <c r="H40" i="5"/>
  <c r="H38" i="5"/>
  <c r="H37" i="5"/>
  <c r="H36" i="5"/>
  <c r="H35" i="5"/>
  <c r="H34" i="5"/>
  <c r="H33" i="5"/>
  <c r="H32" i="5"/>
  <c r="H30" i="5"/>
  <c r="H29" i="5"/>
  <c r="H28" i="5"/>
  <c r="H27" i="5"/>
  <c r="H26" i="5"/>
  <c r="H25" i="5"/>
  <c r="H24" i="5"/>
  <c r="H23" i="5"/>
  <c r="H22" i="5"/>
  <c r="H21" i="5"/>
  <c r="H19" i="5"/>
  <c r="H18" i="5"/>
  <c r="F73" i="2"/>
  <c r="E73" i="2"/>
  <c r="D73" i="2"/>
  <c r="I128" i="6" l="1"/>
  <c r="H91" i="5"/>
  <c r="H43" i="5"/>
  <c r="H17" i="5"/>
  <c r="I16" i="6" l="1"/>
  <c r="B39" i="4" l="1"/>
  <c r="D45" i="3"/>
  <c r="E32" i="3" s="1"/>
  <c r="C45" i="3"/>
  <c r="B45" i="3"/>
  <c r="I17" i="6"/>
  <c r="C39" i="4"/>
  <c r="D39" i="4"/>
  <c r="E19" i="3" l="1"/>
  <c r="E24" i="3"/>
  <c r="E44" i="3"/>
  <c r="E41" i="3"/>
  <c r="H50" i="5" l="1"/>
  <c r="H16" i="5"/>
  <c r="E16" i="3" l="1"/>
  <c r="E40" i="3"/>
  <c r="E15" i="3"/>
  <c r="E39" i="3"/>
  <c r="E29" i="3"/>
  <c r="E25" i="3"/>
  <c r="E37" i="3"/>
  <c r="E42" i="3"/>
  <c r="E33" i="3"/>
  <c r="E21" i="3"/>
  <c r="E35" i="3"/>
  <c r="E18" i="3"/>
  <c r="E22" i="3"/>
  <c r="E17" i="3"/>
  <c r="E34" i="3"/>
  <c r="E27" i="3"/>
  <c r="E23" i="3"/>
  <c r="E14" i="3"/>
  <c r="E38" i="3"/>
  <c r="E30" i="3"/>
  <c r="E20" i="3"/>
  <c r="E28" i="3"/>
  <c r="E43" i="3"/>
  <c r="E31" i="3"/>
  <c r="E13" i="3"/>
  <c r="E36" i="3"/>
  <c r="E26" i="3"/>
  <c r="H49" i="5"/>
  <c r="B44" i="5"/>
  <c r="C44" i="5"/>
  <c r="D44" i="5"/>
  <c r="E44" i="5"/>
  <c r="F44" i="5"/>
  <c r="G44" i="5"/>
  <c r="E45" i="3" l="1"/>
  <c r="E39" i="4"/>
  <c r="C129" i="6" l="1"/>
  <c r="D129" i="6"/>
  <c r="E129" i="6"/>
  <c r="F129" i="6"/>
  <c r="G129" i="6"/>
  <c r="H129" i="6"/>
  <c r="G92" i="5" l="1"/>
  <c r="F92" i="5"/>
  <c r="E92" i="5"/>
  <c r="D92" i="5"/>
  <c r="C92" i="5"/>
  <c r="B92" i="5"/>
  <c r="H92" i="5" l="1"/>
  <c r="F12" i="6" l="1"/>
  <c r="E12" i="5"/>
  <c r="E10" i="4"/>
  <c r="E10" i="3"/>
  <c r="F10" i="2"/>
  <c r="H44" i="5" l="1"/>
  <c r="I129" i="6"/>
  <c r="I130" i="6"/>
  <c r="H93" i="5"/>
  <c r="H45" i="5"/>
</calcChain>
</file>

<file path=xl/sharedStrings.xml><?xml version="1.0" encoding="utf-8"?>
<sst xmlns="http://schemas.openxmlformats.org/spreadsheetml/2006/main" count="565" uniqueCount="218">
  <si>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</si>
  <si>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</si>
  <si>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</si>
  <si>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</si>
  <si>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</si>
  <si>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</si>
  <si>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</si>
  <si>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</si>
  <si>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</si>
  <si>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</si>
  <si>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</si>
  <si>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</si>
  <si>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</si>
  <si>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</si>
  <si>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</si>
  <si>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</si>
  <si>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</si>
  <si>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</si>
  <si>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</si>
  <si>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</si>
  <si>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</si>
  <si>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</si>
  <si>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</si>
  <si>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</si>
  <si>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</si>
  <si>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</si>
  <si>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</si>
  <si>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</si>
  <si>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</si>
  <si>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</si>
  <si>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</si>
  <si>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</si>
  <si>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</si>
  <si>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</si>
  <si>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</si>
  <si>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</si>
  <si>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</si>
  <si>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</si>
  <si>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</si>
  <si>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</si>
  <si>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</si>
  <si>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</si>
  <si>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</si>
  <si>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</si>
  <si>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</si>
  <si>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</si>
  <si>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</si>
  <si>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</si>
  <si>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</si>
  <si>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</si>
  <si>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</si>
  <si>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</si>
  <si>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</si>
  <si>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</si>
  <si>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</si>
  <si>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</si>
  <si>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</si>
  <si>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</si>
  <si>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</si>
  <si>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</si>
  <si>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</si>
  <si>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</si>
  <si>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</si>
  <si>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</si>
  <si>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</si>
  <si>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</si>
  <si>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</si>
  <si>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</si>
  <si>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</si>
  <si>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</si>
  <si>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</si>
  <si>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</si>
  <si>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</si>
  <si>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</si>
  <si>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</si>
  <si>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</si>
  <si>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</si>
  <si>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</si>
  <si>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</si>
  <si>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</si>
  <si>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</si>
  <si>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</si>
  <si>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</si>
  <si>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</si>
  <si>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</si>
  <si>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</si>
  <si>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</si>
  <si>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</si>
  <si>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</si>
  <si>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</si>
  <si>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</si>
  <si>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</si>
  <si>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</si>
  <si>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</si>
  <si>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</si>
  <si>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</si>
  <si>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</si>
  <si>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</si>
  <si>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</si>
  <si>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</si>
  <si>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</si>
  <si>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</si>
  <si>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</si>
  <si>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</si>
  <si>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</si>
  <si>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</si>
  <si>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</si>
  <si>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</si>
  <si>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</si>
  <si>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</si>
  <si>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</si>
  <si>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</si>
  <si>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</si>
  <si>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</si>
  <si>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</si>
  <si>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</si>
  <si>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</si>
  <si>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</si>
  <si>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</si>
  <si>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</si>
  <si>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</si>
  <si>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</si>
  <si>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</si>
  <si>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</si>
  <si>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</si>
  <si>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</si>
  <si>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</si>
  <si>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</si>
  <si>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</si>
  <si>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</si>
  <si>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</si>
  <si>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</si>
  <si>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</si>
  <si>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</si>
  <si>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</si>
  <si>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</si>
  <si>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</si>
  <si>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</si>
  <si>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</si>
  <si>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</si>
  <si>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</si>
  <si>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</si>
  <si>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</si>
  <si>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</si>
  <si>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</si>
  <si>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</si>
  <si>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</si>
  <si>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</si>
  <si>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</si>
  <si>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</si>
  <si>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</si>
  <si>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</si>
  <si>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</si>
  <si>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</si>
  <si>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</si>
  <si>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</si>
  <si>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</si>
  <si>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</si>
  <si>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</si>
  <si>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</si>
  <si>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</si>
  <si>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</si>
  <si>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</si>
  <si>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</si>
  <si>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</si>
  <si>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</si>
  <si>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</si>
  <si>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</si>
  <si>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</si>
  <si>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</si>
  <si>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</si>
  <si>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</si>
  <si>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</si>
  <si>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</si>
  <si>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</si>
  <si>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</si>
  <si>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</si>
  <si>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</si>
  <si>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</si>
  <si>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</si>
  <si>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</si>
  <si>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</si>
  <si>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</si>
  <si>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</si>
  <si>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</si>
  <si>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</si>
  <si>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</si>
  <si>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</si>
  <si>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</si>
  <si>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</si>
  <si>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</si>
  <si>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</si>
  <si>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</si>
  <si>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</si>
  <si>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</si>
  <si>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</si>
  <si>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</si>
  <si>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</si>
  <si>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</si>
  <si>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</si>
  <si>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</si>
  <si>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</si>
  <si>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</si>
  <si>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</si>
  <si>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</si>
  <si>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</si>
  <si>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 xml:space="preserve">MADRID TRADER V226  </t>
  </si>
  <si>
    <t xml:space="preserve">MADRID TRADER V228  </t>
  </si>
  <si>
    <t>MERCURIO</t>
  </si>
  <si>
    <t xml:space="preserve">MADRID TRADER V230  </t>
  </si>
  <si>
    <t xml:space="preserve">MADRID TRADER V233  </t>
  </si>
  <si>
    <t xml:space="preserve">MADRID TRADER V235  </t>
  </si>
  <si>
    <t xml:space="preserve">MADRID TRADER V237  </t>
  </si>
  <si>
    <t xml:space="preserve">AGRO ROCA SA </t>
  </si>
  <si>
    <t>Datos al 31/10/2022</t>
  </si>
  <si>
    <t>MADRID TRADER V239</t>
  </si>
  <si>
    <t>MADRID TRADER V241</t>
  </si>
  <si>
    <t>CERA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</si>
</sst>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393848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214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0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31/10/2022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206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207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0">
        <v>36</v>
      </c>
      <c r="B66" s="69" t="s">
        <v>209</v>
      </c>
      <c r="C66" s="70">
        <v>44778</v>
      </c>
      <c r="D66" s="71">
        <v>1971</v>
      </c>
      <c r="E66" s="71">
        <v>125945</v>
      </c>
      <c r="F66" s="71">
        <v>3460</v>
      </c>
      <c r="G66" s="72" t="s">
        <v>87</v>
      </c>
      <c r="H66" s="11"/>
      <c r="L66" s="12"/>
      <c r="N66" s="13"/>
      <c r="P66" s="14"/>
      <c r="Q66" s="14"/>
      <c r="R66" s="14"/>
    </row>
    <row r="67" spans="1:18" x14ac:dyDescent="0.2">
      <c r="A67" s="10">
        <v>37</v>
      </c>
      <c r="B67" s="69" t="s">
        <v>210</v>
      </c>
      <c r="C67" s="70">
        <v>44791</v>
      </c>
      <c r="D67" s="71">
        <v>1350</v>
      </c>
      <c r="E67" s="71">
        <v>112750</v>
      </c>
      <c r="F67" s="71">
        <v>2477</v>
      </c>
      <c r="G67" s="72" t="s">
        <v>87</v>
      </c>
      <c r="H67" s="11"/>
      <c r="L67" s="12"/>
      <c r="N67" s="13"/>
      <c r="P67" s="14"/>
      <c r="Q67" s="14"/>
      <c r="R67" s="14"/>
    </row>
    <row r="68" spans="1:18" x14ac:dyDescent="0.2">
      <c r="A68" s="10">
        <v>38</v>
      </c>
      <c r="B68" s="69" t="s">
        <v>211</v>
      </c>
      <c r="C68" s="70">
        <v>44808</v>
      </c>
      <c r="D68" s="71">
        <v>1325</v>
      </c>
      <c r="E68" s="71">
        <v>125027</v>
      </c>
      <c r="F68" s="71">
        <v>2649</v>
      </c>
      <c r="G68" s="72" t="s">
        <v>87</v>
      </c>
      <c r="H68" s="11"/>
      <c r="L68" s="12"/>
      <c r="N68" s="13"/>
      <c r="P68" s="14"/>
      <c r="Q68" s="14"/>
      <c r="R68" s="14"/>
    </row>
    <row r="69" spans="1:18" ht="12.75" customHeight="1" x14ac:dyDescent="0.2">
      <c r="A69" s="10">
        <v>39</v>
      </c>
      <c r="B69" s="69" t="s">
        <v>212</v>
      </c>
      <c r="C69" s="70">
        <v>44821</v>
      </c>
      <c r="D69" s="71">
        <v>1719</v>
      </c>
      <c r="E69" s="71">
        <v>109916</v>
      </c>
      <c r="F69" s="71">
        <v>2736</v>
      </c>
      <c r="G69" s="72" t="s">
        <v>87</v>
      </c>
      <c r="H69" s="11"/>
      <c r="L69" s="12"/>
      <c r="N69" s="13"/>
      <c r="P69" s="14"/>
      <c r="Q69" s="14"/>
      <c r="R69" s="14"/>
    </row>
    <row r="70" spans="1:18" ht="12.75" customHeight="1" x14ac:dyDescent="0.2">
      <c r="A70" s="10">
        <v>40</v>
      </c>
      <c r="B70" s="69" t="s">
        <v>215</v>
      </c>
      <c r="C70" s="70">
        <v>44837</v>
      </c>
      <c r="D70" s="71">
        <v>1772</v>
      </c>
      <c r="E70" s="71">
        <v>98256</v>
      </c>
      <c r="F70" s="71">
        <v>2536</v>
      </c>
      <c r="G70" s="72" t="s">
        <v>87</v>
      </c>
      <c r="H70" s="11"/>
      <c r="L70" s="12"/>
      <c r="N70" s="13"/>
      <c r="P70" s="14"/>
      <c r="Q70" s="14"/>
      <c r="R70" s="14"/>
    </row>
    <row r="71" spans="1:18" ht="12.75" customHeight="1" x14ac:dyDescent="0.2">
      <c r="A71" s="10">
        <v>41</v>
      </c>
      <c r="B71" s="69" t="s">
        <v>216</v>
      </c>
      <c r="C71" s="70">
        <v>44849</v>
      </c>
      <c r="D71" s="71">
        <v>435</v>
      </c>
      <c r="E71" s="71">
        <v>21852</v>
      </c>
      <c r="F71" s="71">
        <v>627</v>
      </c>
      <c r="G71" s="72" t="s">
        <v>87</v>
      </c>
      <c r="H71" s="11"/>
      <c r="L71" s="12"/>
      <c r="N71" s="13"/>
      <c r="P71" s="14"/>
      <c r="Q71" s="14"/>
      <c r="R71" s="14"/>
    </row>
    <row r="72" spans="1:18" ht="4.5" customHeight="1" x14ac:dyDescent="0.2">
      <c r="A72" s="10"/>
      <c r="B72" s="69"/>
      <c r="C72" s="70"/>
      <c r="D72" s="71"/>
      <c r="E72" s="71"/>
      <c r="F72" s="71"/>
      <c r="G72" s="72"/>
      <c r="H72" s="11"/>
      <c r="L72" s="12"/>
      <c r="N72" s="13"/>
      <c r="P72" s="14"/>
      <c r="Q72" s="14"/>
      <c r="R72" s="14"/>
    </row>
    <row r="73" spans="1:18" x14ac:dyDescent="0.2">
      <c r="A73" s="16"/>
      <c r="B73" s="103"/>
      <c r="C73" s="104" t="s">
        <v>8</v>
      </c>
      <c r="D73" s="103">
        <f>SUM(D13:D71)</f>
        <v>105474</v>
      </c>
      <c r="E73" s="103">
        <f>SUM(E13:E71)</f>
        <v>7611392</v>
      </c>
      <c r="F73" s="104">
        <f>SUM(F13:F71)</f>
        <v>135026</v>
      </c>
      <c r="G73" s="104"/>
      <c r="H73" s="17"/>
      <c r="P73" s="15"/>
      <c r="Q73" s="15"/>
      <c r="R73" s="15"/>
    </row>
    <row r="75" spans="1:18" x14ac:dyDescent="0.2">
      <c r="D75" s="22"/>
      <c r="E75" s="22"/>
      <c r="F75" s="22"/>
    </row>
    <row r="76" spans="1:18" x14ac:dyDescent="0.2">
      <c r="D76" s="22"/>
      <c r="E76" s="22"/>
      <c r="F76" s="22"/>
    </row>
    <row r="77" spans="1:18" x14ac:dyDescent="0.2">
      <c r="E77" s="22"/>
    </row>
    <row r="80" spans="1:18" x14ac:dyDescent="0.2">
      <c r="F80" s="86"/>
      <c r="G80" s="86"/>
      <c r="H80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5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31/10/2022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22</v>
      </c>
      <c r="B13" s="128">
        <v>19851</v>
      </c>
      <c r="C13" s="128">
        <v>1174736</v>
      </c>
      <c r="D13" s="128">
        <v>29719</v>
      </c>
      <c r="E13" s="129">
        <f>+D13/$D$45</f>
        <v>0.2200999814849102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111</v>
      </c>
      <c r="B14" s="128">
        <v>16238</v>
      </c>
      <c r="C14" s="128">
        <v>1241198</v>
      </c>
      <c r="D14" s="128">
        <v>18234</v>
      </c>
      <c r="E14" s="129">
        <f>+D14/$D$45</f>
        <v>0.13504165895204592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110</v>
      </c>
      <c r="B15" s="128">
        <v>13438</v>
      </c>
      <c r="C15" s="128">
        <v>1088580</v>
      </c>
      <c r="D15" s="128">
        <v>15022</v>
      </c>
      <c r="E15" s="129">
        <f>+D15/$D$45</f>
        <v>0.11125347157933715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63</v>
      </c>
      <c r="B16" s="128">
        <v>7521</v>
      </c>
      <c r="C16" s="128">
        <v>22566</v>
      </c>
      <c r="D16" s="128">
        <v>9616</v>
      </c>
      <c r="E16" s="129">
        <f>+D16/$D$45</f>
        <v>7.1216441399740787E-2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109</v>
      </c>
      <c r="B17" s="128">
        <v>6917</v>
      </c>
      <c r="C17" s="128">
        <v>568473</v>
      </c>
      <c r="D17" s="128">
        <v>8518</v>
      </c>
      <c r="E17" s="129">
        <f>+D17/$D$45</f>
        <v>6.3084613960377706E-2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6616</v>
      </c>
      <c r="C18" s="128">
        <v>496453</v>
      </c>
      <c r="D18" s="128">
        <v>7221</v>
      </c>
      <c r="E18" s="129">
        <f>+D18/$D$45</f>
        <v>5.347898537307906E-2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115</v>
      </c>
      <c r="B19" s="128">
        <v>5047</v>
      </c>
      <c r="C19" s="128">
        <v>366846</v>
      </c>
      <c r="D19" s="128">
        <v>5925</v>
      </c>
      <c r="E19" s="129">
        <f>+D19/$D$45</f>
        <v>4.3880762821699684E-2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4761</v>
      </c>
      <c r="C20" s="128">
        <v>352038</v>
      </c>
      <c r="D20" s="128">
        <v>5378</v>
      </c>
      <c r="E20" s="129">
        <f>+D20/$D$45</f>
        <v>3.9829661173856695E-2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+D21/$D$45</f>
        <v>2.9009442695797076E-2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2865</v>
      </c>
      <c r="C22" s="128">
        <v>315856</v>
      </c>
      <c r="D22" s="128">
        <v>3591</v>
      </c>
      <c r="E22" s="129">
        <f>+D22/$D$45</f>
        <v>2.6595074986113684E-2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+D23/$D$45</f>
        <v>2.623958526198852E-2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127" t="s">
        <v>172</v>
      </c>
      <c r="B24" s="128">
        <v>0</v>
      </c>
      <c r="C24" s="128">
        <v>244571</v>
      </c>
      <c r="D24" s="128">
        <v>3421</v>
      </c>
      <c r="E24" s="129">
        <f>+D24/$D$45</f>
        <v>2.5336048879837068E-2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98</v>
      </c>
      <c r="B25" s="5">
        <v>2679</v>
      </c>
      <c r="C25" s="5">
        <v>199293</v>
      </c>
      <c r="D25" s="5">
        <v>3265</v>
      </c>
      <c r="E25" s="129">
        <f>+D25/$D$45</f>
        <v>2.4180707276430291E-2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97</v>
      </c>
      <c r="B26" s="128">
        <v>2244</v>
      </c>
      <c r="C26" s="128">
        <v>196912</v>
      </c>
      <c r="D26" s="128">
        <v>2738</v>
      </c>
      <c r="E26" s="129">
        <f>+D26/$D$45</f>
        <v>2.0277726346972783E-2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127" t="s">
        <v>100</v>
      </c>
      <c r="B27" s="128">
        <v>2152</v>
      </c>
      <c r="C27" s="128">
        <v>168307</v>
      </c>
      <c r="D27" s="128">
        <v>2608</v>
      </c>
      <c r="E27" s="129">
        <f>+D27/$D$45</f>
        <v>1.9314941677467137E-2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96</v>
      </c>
      <c r="B28" s="5">
        <v>1726</v>
      </c>
      <c r="C28" s="5">
        <v>135868</v>
      </c>
      <c r="D28" s="5">
        <v>2259</v>
      </c>
      <c r="E28" s="129">
        <f>+D28/$D$45</f>
        <v>1.6730235141640439E-2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102</v>
      </c>
      <c r="B29" s="128">
        <v>1644</v>
      </c>
      <c r="C29" s="128">
        <v>120161</v>
      </c>
      <c r="D29" s="128">
        <v>2071</v>
      </c>
      <c r="E29" s="129">
        <f>+D29/$D$45</f>
        <v>1.5337900388816886E-2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103</v>
      </c>
      <c r="B30" s="128">
        <v>1603</v>
      </c>
      <c r="C30" s="128">
        <v>118247</v>
      </c>
      <c r="D30" s="128">
        <v>1983</v>
      </c>
      <c r="E30" s="129">
        <f>+D30/$D$45</f>
        <v>1.4686169227920756E-2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116</v>
      </c>
      <c r="B31" s="128">
        <v>1139</v>
      </c>
      <c r="C31" s="128">
        <v>87145</v>
      </c>
      <c r="D31" s="128">
        <v>1457</v>
      </c>
      <c r="E31" s="129">
        <f>+D31/$D$45</f>
        <v>1.0790594334382522E-2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105</v>
      </c>
      <c r="B32" s="128">
        <v>876</v>
      </c>
      <c r="C32" s="128">
        <v>58788</v>
      </c>
      <c r="D32" s="128">
        <v>1038</v>
      </c>
      <c r="E32" s="129">
        <f>+D32/$D$45</f>
        <v>7.6874652842066288E-3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+D33/$D$45</f>
        <v>4.4065913719681538E-3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+D34/$D$45</f>
        <v>4.1992223662284762E-3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+D35/$D$45</f>
        <v>3.9844473245695244E-3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+D36/$D$45</f>
        <v>3.6511757082021848E-3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180</v>
      </c>
      <c r="C37" s="128">
        <v>186</v>
      </c>
      <c r="D37" s="128">
        <v>389</v>
      </c>
      <c r="E37" s="129">
        <f>+D37/$D$45</f>
        <v>2.8809479725976669E-3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107</v>
      </c>
      <c r="B38" s="128">
        <v>260</v>
      </c>
      <c r="C38" s="128">
        <v>20262</v>
      </c>
      <c r="D38" s="128">
        <v>347</v>
      </c>
      <c r="E38" s="129">
        <f>+D38/$D$45</f>
        <v>2.5698944639881505E-3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+D39/$D$45</f>
        <v>1.3034623217922606E-3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+D40/$D$45</f>
        <v>9.0353638215145342E-4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+D41/$D$45</f>
        <v>7.7763377152379192E-4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+D42/$D$45</f>
        <v>5.5545269394556562E-4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+D43/$D$45</f>
        <v>4.9620440659137199E-4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27" t="s">
        <v>213</v>
      </c>
      <c r="B44" s="128">
        <v>17</v>
      </c>
      <c r="C44" s="128">
        <v>17</v>
      </c>
      <c r="D44" s="128">
        <v>27</v>
      </c>
      <c r="E44" s="129">
        <f>+D44/$D$45</f>
        <v>1.9996296982040363E-4</v>
      </c>
      <c r="H44" s="18"/>
      <c r="I44" s="19"/>
      <c r="J44" s="19"/>
      <c r="K44" s="19"/>
      <c r="M44" s="18"/>
      <c r="N44" s="19"/>
      <c r="O44" s="19"/>
      <c r="P44" s="19"/>
    </row>
    <row r="45" spans="1:19" x14ac:dyDescent="0.2">
      <c r="A45" s="105" t="s">
        <v>11</v>
      </c>
      <c r="B45" s="103">
        <f>SUM(B13:B44)</f>
        <v>105474</v>
      </c>
      <c r="C45" s="103">
        <f>SUM(C13:C44)</f>
        <v>7611392</v>
      </c>
      <c r="D45" s="103">
        <f>SUM(D13:D44)</f>
        <v>135025</v>
      </c>
      <c r="E45" s="106">
        <f>SUM(E13:E44)</f>
        <v>1</v>
      </c>
      <c r="Q45" s="22"/>
      <c r="R45" s="22"/>
      <c r="S45" s="22"/>
    </row>
  </sheetData>
  <sheetProtection selectLockedCells="1" selectUnlockedCells="1"/>
  <sortState xmlns:xlrd2="http://schemas.microsoft.com/office/spreadsheetml/2017/richdata2" ref="A13:E44">
    <sortCondition descending="1" ref="D13:D44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31/10/2022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v>0.18329592073689915</v>
      </c>
    </row>
    <row r="14" spans="1:6" x14ac:dyDescent="0.2">
      <c r="A14" s="127" t="s">
        <v>110</v>
      </c>
      <c r="B14" s="128">
        <v>13438</v>
      </c>
      <c r="C14" s="128">
        <v>1088580</v>
      </c>
      <c r="D14" s="128">
        <v>15022</v>
      </c>
      <c r="E14" s="129">
        <v>0.15389478029775266</v>
      </c>
    </row>
    <row r="15" spans="1:6" x14ac:dyDescent="0.2">
      <c r="A15" s="127" t="s">
        <v>109</v>
      </c>
      <c r="B15" s="128">
        <v>6917</v>
      </c>
      <c r="C15" s="128">
        <v>568473</v>
      </c>
      <c r="D15" s="128">
        <v>8518</v>
      </c>
      <c r="E15" s="129">
        <v>9.8382227726604224E-2</v>
      </c>
    </row>
    <row r="16" spans="1:6" x14ac:dyDescent="0.2">
      <c r="A16" s="127" t="s">
        <v>104</v>
      </c>
      <c r="B16" s="128">
        <v>6616</v>
      </c>
      <c r="C16" s="128">
        <v>496453</v>
      </c>
      <c r="D16" s="128">
        <v>7221</v>
      </c>
      <c r="E16" s="129">
        <v>6.7613592383311397E-2</v>
      </c>
    </row>
    <row r="17" spans="1:5" x14ac:dyDescent="0.2">
      <c r="A17" s="127" t="s">
        <v>115</v>
      </c>
      <c r="B17" s="128">
        <v>5047</v>
      </c>
      <c r="C17" s="128">
        <v>366846</v>
      </c>
      <c r="D17" s="128">
        <v>5925</v>
      </c>
      <c r="E17" s="129">
        <v>6.9303609670511135E-2</v>
      </c>
    </row>
    <row r="18" spans="1:5" x14ac:dyDescent="0.2">
      <c r="A18" s="127" t="s">
        <v>99</v>
      </c>
      <c r="B18" s="128">
        <v>4761</v>
      </c>
      <c r="C18" s="128">
        <v>352038</v>
      </c>
      <c r="D18" s="128">
        <v>5378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2865</v>
      </c>
      <c r="C20" s="128">
        <v>315856</v>
      </c>
      <c r="D20" s="128">
        <v>3591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2679</v>
      </c>
      <c r="C22" s="128">
        <v>199293</v>
      </c>
      <c r="D22" s="128">
        <v>3265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1603</v>
      </c>
      <c r="C27" s="128">
        <v>118247</v>
      </c>
      <c r="D27" s="128">
        <v>1983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190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112</v>
      </c>
      <c r="B37" s="128">
        <v>62</v>
      </c>
      <c r="C37" s="128">
        <v>4627</v>
      </c>
      <c r="D37" s="128">
        <v>75</v>
      </c>
      <c r="E37" s="129">
        <v>6.4504476610676776E-4</v>
      </c>
    </row>
    <row r="38" spans="1:5" x14ac:dyDescent="0.2">
      <c r="A38" s="127" t="s">
        <v>151</v>
      </c>
      <c r="B38" s="128">
        <v>63</v>
      </c>
      <c r="C38" s="128">
        <v>6615</v>
      </c>
      <c r="D38" s="128">
        <v>67</v>
      </c>
      <c r="E38" s="129">
        <v>8.6435998658306891E-4</v>
      </c>
    </row>
    <row r="39" spans="1:5" x14ac:dyDescent="0.2">
      <c r="A39" s="105" t="s">
        <v>11</v>
      </c>
      <c r="B39" s="103">
        <f>SUM(B13:B38)</f>
        <v>77905</v>
      </c>
      <c r="C39" s="103">
        <f>SUM(C13:C38)</f>
        <v>6134666</v>
      </c>
      <c r="D39" s="103">
        <f>SUM(D13:D38)</f>
        <v>91286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31/10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60</v>
      </c>
      <c r="C16" s="20">
        <v>4200</v>
      </c>
      <c r="D16" s="20">
        <v>55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15929</v>
      </c>
      <c r="C17" s="20">
        <v>18060</v>
      </c>
      <c r="D17" s="20">
        <v>11951</v>
      </c>
      <c r="E17" s="76">
        <v>0</v>
      </c>
      <c r="F17" s="77">
        <v>0</v>
      </c>
      <c r="G17" s="77">
        <v>0</v>
      </c>
      <c r="H17" s="94">
        <f t="shared" ref="H17:H43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244</v>
      </c>
      <c r="C18" s="20">
        <v>34516</v>
      </c>
      <c r="D18" s="20">
        <v>252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217</v>
      </c>
      <c r="B20" s="20">
        <v>0</v>
      </c>
      <c r="C20" s="20">
        <v>0</v>
      </c>
      <c r="D20" s="20">
        <v>0</v>
      </c>
      <c r="E20" s="76">
        <v>144</v>
      </c>
      <c r="F20" s="77">
        <v>576</v>
      </c>
      <c r="G20" s="77">
        <v>84</v>
      </c>
      <c r="H20" s="124" t="s">
        <v>14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70</v>
      </c>
      <c r="B21" s="20">
        <v>0</v>
      </c>
      <c r="C21" s="20">
        <v>33325</v>
      </c>
      <c r="D21" s="20">
        <v>687</v>
      </c>
      <c r="E21" s="76">
        <v>0</v>
      </c>
      <c r="F21" s="77">
        <v>16450</v>
      </c>
      <c r="G21" s="77">
        <v>332</v>
      </c>
      <c r="H21" s="94">
        <f t="shared" si="0"/>
        <v>-0.51673944687045126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201</v>
      </c>
      <c r="B22" s="20">
        <v>0</v>
      </c>
      <c r="C22" s="20">
        <v>28800</v>
      </c>
      <c r="D22" s="20">
        <v>720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25</v>
      </c>
      <c r="B23" s="20">
        <v>1035</v>
      </c>
      <c r="C23" s="20">
        <v>1131</v>
      </c>
      <c r="D23" s="20">
        <v>1660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26</v>
      </c>
      <c r="B24" s="20">
        <v>1572</v>
      </c>
      <c r="C24" s="20">
        <v>1811</v>
      </c>
      <c r="D24" s="20">
        <v>2509</v>
      </c>
      <c r="E24" s="76">
        <v>17</v>
      </c>
      <c r="F24" s="77">
        <v>17</v>
      </c>
      <c r="G24" s="77">
        <v>27</v>
      </c>
      <c r="H24" s="94">
        <f t="shared" si="0"/>
        <v>-0.98923874053407734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173</v>
      </c>
      <c r="B25" s="20">
        <v>12</v>
      </c>
      <c r="C25" s="20">
        <v>12</v>
      </c>
      <c r="D25" s="20">
        <v>19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119</v>
      </c>
      <c r="B26" s="20">
        <v>84</v>
      </c>
      <c r="C26" s="20">
        <v>84</v>
      </c>
      <c r="D26" s="20">
        <v>136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174</v>
      </c>
      <c r="B27" s="20">
        <v>0</v>
      </c>
      <c r="C27" s="20">
        <v>8</v>
      </c>
      <c r="D27" s="20">
        <v>189</v>
      </c>
      <c r="E27" s="76">
        <v>0</v>
      </c>
      <c r="F27" s="77">
        <v>0</v>
      </c>
      <c r="G27" s="77">
        <v>0</v>
      </c>
      <c r="H27" s="94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191</v>
      </c>
      <c r="B28" s="20">
        <v>12</v>
      </c>
      <c r="C28" s="20">
        <v>12</v>
      </c>
      <c r="D28" s="20">
        <v>19</v>
      </c>
      <c r="E28" s="76">
        <v>0</v>
      </c>
      <c r="F28" s="77">
        <v>0</v>
      </c>
      <c r="G28" s="77">
        <v>0</v>
      </c>
      <c r="H28" s="94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120</v>
      </c>
      <c r="B29" s="20">
        <v>87</v>
      </c>
      <c r="C29" s="20">
        <v>87</v>
      </c>
      <c r="D29" s="20">
        <v>140</v>
      </c>
      <c r="E29" s="76">
        <v>0</v>
      </c>
      <c r="F29" s="77">
        <v>0</v>
      </c>
      <c r="G29" s="77">
        <v>0</v>
      </c>
      <c r="H29" s="94">
        <f t="shared" si="0"/>
        <v>-1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192</v>
      </c>
      <c r="B30" s="20">
        <v>0</v>
      </c>
      <c r="C30" s="20">
        <v>50223</v>
      </c>
      <c r="D30" s="20">
        <v>698</v>
      </c>
      <c r="E30" s="76">
        <v>0</v>
      </c>
      <c r="F30" s="77">
        <v>148951</v>
      </c>
      <c r="G30" s="77">
        <v>2079</v>
      </c>
      <c r="H30" s="94">
        <f t="shared" si="0"/>
        <v>1.9785100286532951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71</v>
      </c>
      <c r="B31" s="20">
        <v>0</v>
      </c>
      <c r="C31" s="20">
        <v>0</v>
      </c>
      <c r="D31" s="20">
        <v>0</v>
      </c>
      <c r="E31" s="76">
        <v>0</v>
      </c>
      <c r="F31" s="77">
        <v>18200</v>
      </c>
      <c r="G31" s="77">
        <v>235</v>
      </c>
      <c r="H31" s="124" t="s">
        <v>14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118</v>
      </c>
      <c r="B32" s="20">
        <v>26434</v>
      </c>
      <c r="C32" s="20">
        <v>1596613</v>
      </c>
      <c r="D32" s="20">
        <v>27027</v>
      </c>
      <c r="E32" s="76">
        <v>15697</v>
      </c>
      <c r="F32" s="77">
        <v>909929</v>
      </c>
      <c r="G32" s="77">
        <v>16173</v>
      </c>
      <c r="H32" s="94">
        <f t="shared" si="0"/>
        <v>-0.4015984015984016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208</v>
      </c>
      <c r="B33" s="20">
        <v>50</v>
      </c>
      <c r="C33" s="20">
        <v>50</v>
      </c>
      <c r="D33" s="20">
        <v>107</v>
      </c>
      <c r="E33" s="76">
        <v>0</v>
      </c>
      <c r="F33" s="77">
        <v>0</v>
      </c>
      <c r="G33" s="77">
        <v>0</v>
      </c>
      <c r="H33" s="94">
        <f t="shared" si="0"/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202</v>
      </c>
      <c r="B34" s="20">
        <v>0</v>
      </c>
      <c r="C34" s="20">
        <v>8582</v>
      </c>
      <c r="D34" s="20">
        <v>86</v>
      </c>
      <c r="E34" s="76">
        <v>0</v>
      </c>
      <c r="F34" s="77">
        <v>0</v>
      </c>
      <c r="G34" s="77">
        <v>0</v>
      </c>
      <c r="H34" s="94">
        <f t="shared" si="0"/>
        <v>-1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121</v>
      </c>
      <c r="B35" s="20">
        <v>104052</v>
      </c>
      <c r="C35" s="20">
        <v>8954337</v>
      </c>
      <c r="D35" s="20">
        <v>126097</v>
      </c>
      <c r="E35" s="76">
        <v>61988</v>
      </c>
      <c r="F35" s="77">
        <v>5223857</v>
      </c>
      <c r="G35" s="77">
        <v>74901</v>
      </c>
      <c r="H35" s="94">
        <f t="shared" si="0"/>
        <v>-0.40600490098892122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28</v>
      </c>
      <c r="B36" s="20">
        <v>0</v>
      </c>
      <c r="C36" s="20">
        <v>97243</v>
      </c>
      <c r="D36" s="20">
        <v>1334</v>
      </c>
      <c r="E36" s="76">
        <v>0</v>
      </c>
      <c r="F36" s="77">
        <v>95620</v>
      </c>
      <c r="G36" s="77">
        <v>1342</v>
      </c>
      <c r="H36" s="94">
        <f t="shared" si="0"/>
        <v>5.9970014992503746E-3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29</v>
      </c>
      <c r="B37" s="20">
        <v>17344</v>
      </c>
      <c r="C37" s="20">
        <v>96714</v>
      </c>
      <c r="D37" s="20">
        <v>22326</v>
      </c>
      <c r="E37" s="76">
        <v>7178</v>
      </c>
      <c r="F37" s="77">
        <v>7178</v>
      </c>
      <c r="G37" s="77">
        <v>9147</v>
      </c>
      <c r="H37" s="94">
        <f t="shared" si="0"/>
        <v>-0.59029830690674545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30</v>
      </c>
      <c r="B38" s="20">
        <v>13418</v>
      </c>
      <c r="C38" s="20">
        <v>805080</v>
      </c>
      <c r="D38" s="20">
        <v>20208</v>
      </c>
      <c r="E38" s="76">
        <v>19639</v>
      </c>
      <c r="F38" s="77">
        <v>1174092</v>
      </c>
      <c r="G38" s="77">
        <v>29549</v>
      </c>
      <c r="H38" s="94">
        <f t="shared" si="0"/>
        <v>0.46224267616785431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193</v>
      </c>
      <c r="B39" s="20">
        <v>0</v>
      </c>
      <c r="C39" s="20">
        <v>0</v>
      </c>
      <c r="D39" s="20">
        <v>0</v>
      </c>
      <c r="E39" s="76">
        <v>220</v>
      </c>
      <c r="F39" s="77">
        <v>880</v>
      </c>
      <c r="G39" s="77">
        <v>212</v>
      </c>
      <c r="H39" s="124" t="s">
        <v>14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31</v>
      </c>
      <c r="B40" s="20">
        <v>216</v>
      </c>
      <c r="C40" s="20">
        <v>1190</v>
      </c>
      <c r="D40" s="20">
        <v>1472</v>
      </c>
      <c r="E40" s="76">
        <v>108</v>
      </c>
      <c r="F40" s="77">
        <v>114</v>
      </c>
      <c r="G40" s="77">
        <v>287</v>
      </c>
      <c r="H40" s="94">
        <f t="shared" si="0"/>
        <v>-0.80502717391304346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203</v>
      </c>
      <c r="B41" s="20">
        <v>0</v>
      </c>
      <c r="C41" s="20">
        <v>0</v>
      </c>
      <c r="D41" s="20">
        <v>0</v>
      </c>
      <c r="E41" s="76">
        <v>72</v>
      </c>
      <c r="F41" s="77">
        <v>72</v>
      </c>
      <c r="G41" s="77">
        <v>102</v>
      </c>
      <c r="H41" s="124" t="s">
        <v>14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32</v>
      </c>
      <c r="B42" s="20">
        <v>312</v>
      </c>
      <c r="C42" s="20">
        <v>16360</v>
      </c>
      <c r="D42" s="20">
        <v>458</v>
      </c>
      <c r="E42" s="76">
        <v>411</v>
      </c>
      <c r="F42" s="77">
        <v>15456</v>
      </c>
      <c r="G42" s="77">
        <v>556</v>
      </c>
      <c r="H42" s="94">
        <f t="shared" si="0"/>
        <v>0.21397379912663755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33" t="s">
        <v>33</v>
      </c>
      <c r="B43" s="20">
        <v>0</v>
      </c>
      <c r="C43" s="20">
        <v>157</v>
      </c>
      <c r="D43" s="20">
        <v>3803</v>
      </c>
      <c r="E43" s="76">
        <v>0</v>
      </c>
      <c r="F43" s="77">
        <v>0</v>
      </c>
      <c r="G43" s="77">
        <v>0</v>
      </c>
      <c r="H43" s="94">
        <f t="shared" si="0"/>
        <v>-1</v>
      </c>
      <c r="I43" s="30"/>
      <c r="K43" s="31"/>
      <c r="L43" s="32"/>
      <c r="M43" s="32"/>
      <c r="N43" s="16"/>
      <c r="O43" s="16"/>
      <c r="P43" s="16"/>
      <c r="Q43" s="16"/>
      <c r="R43" s="16"/>
    </row>
    <row r="44" spans="1:18" x14ac:dyDescent="0.2">
      <c r="A44" s="107" t="s">
        <v>12</v>
      </c>
      <c r="B44" s="108">
        <f t="shared" ref="B44:G44" si="1">SUM(B16:B43)</f>
        <v>180861</v>
      </c>
      <c r="C44" s="108">
        <f t="shared" si="1"/>
        <v>11748608</v>
      </c>
      <c r="D44" s="108">
        <f t="shared" si="1"/>
        <v>222208</v>
      </c>
      <c r="E44" s="78">
        <f t="shared" si="1"/>
        <v>105474</v>
      </c>
      <c r="F44" s="79">
        <f t="shared" si="1"/>
        <v>7611392</v>
      </c>
      <c r="G44" s="79">
        <f t="shared" si="1"/>
        <v>135026</v>
      </c>
      <c r="H44" s="97">
        <f>(+G44-D44)/D44</f>
        <v>-0.39234411002304148</v>
      </c>
      <c r="I44" s="34"/>
      <c r="K44" s="28"/>
      <c r="L44" s="28"/>
      <c r="M44" s="28"/>
      <c r="N44" s="35"/>
      <c r="O44" s="28"/>
      <c r="P44" s="28"/>
      <c r="Q44" s="35"/>
      <c r="R44" s="36"/>
    </row>
    <row r="45" spans="1:18" x14ac:dyDescent="0.2">
      <c r="A45" s="9"/>
      <c r="B45" s="9"/>
      <c r="C45" s="9"/>
      <c r="D45" s="9"/>
      <c r="E45" s="37"/>
      <c r="F45" s="134" t="s">
        <v>15</v>
      </c>
      <c r="G45" s="134"/>
      <c r="H45" s="38">
        <f>(+E44-B44)/B44</f>
        <v>-0.41682286396735613</v>
      </c>
      <c r="I45" s="39"/>
      <c r="K45" s="28"/>
      <c r="L45" s="40"/>
      <c r="M45" s="40"/>
      <c r="N45" s="40"/>
      <c r="O45" s="11"/>
      <c r="P45" s="11"/>
      <c r="Q45" s="11"/>
      <c r="R45" s="11"/>
    </row>
    <row r="46" spans="1:18" ht="26.25" customHeight="1" x14ac:dyDescent="0.2">
      <c r="A46" s="9"/>
      <c r="B46" s="9"/>
      <c r="C46" s="9"/>
      <c r="D46" s="9"/>
      <c r="E46" s="37"/>
      <c r="F46" s="41"/>
      <c r="G46" s="41"/>
      <c r="H46" s="42"/>
      <c r="I46" s="39"/>
      <c r="K46" s="28"/>
      <c r="L46" s="40"/>
      <c r="M46" s="40"/>
      <c r="N46" s="40"/>
      <c r="O46" s="11"/>
      <c r="R46" s="36"/>
    </row>
    <row r="47" spans="1:18" x14ac:dyDescent="0.2">
      <c r="A47" s="55" t="s">
        <v>52</v>
      </c>
      <c r="B47" s="56"/>
      <c r="C47" s="56"/>
      <c r="D47" s="57"/>
      <c r="E47" s="63" t="s">
        <v>59</v>
      </c>
      <c r="F47" s="63"/>
      <c r="G47" s="64"/>
      <c r="H47" s="95" t="s">
        <v>18</v>
      </c>
      <c r="I47" s="24"/>
      <c r="K47" s="28"/>
      <c r="L47" s="28"/>
      <c r="M47" s="28"/>
      <c r="N47" s="28"/>
      <c r="O47" s="28"/>
      <c r="P47" s="28"/>
      <c r="Q47" s="28"/>
      <c r="R47" s="29"/>
    </row>
    <row r="48" spans="1:18" x14ac:dyDescent="0.2">
      <c r="A48" s="61" t="s">
        <v>16</v>
      </c>
      <c r="B48" s="50" t="s">
        <v>4</v>
      </c>
      <c r="C48" s="50" t="s">
        <v>5</v>
      </c>
      <c r="D48" s="62" t="s">
        <v>6</v>
      </c>
      <c r="E48" s="67" t="s">
        <v>4</v>
      </c>
      <c r="F48" s="67" t="s">
        <v>5</v>
      </c>
      <c r="G48" s="68" t="s">
        <v>6</v>
      </c>
      <c r="H48" s="98" t="s">
        <v>19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3" t="s">
        <v>45</v>
      </c>
      <c r="B49" s="74">
        <v>2080</v>
      </c>
      <c r="C49" s="74">
        <v>168739</v>
      </c>
      <c r="D49" s="74">
        <v>2021</v>
      </c>
      <c r="E49" s="82">
        <v>2131</v>
      </c>
      <c r="F49" s="80">
        <v>215019</v>
      </c>
      <c r="G49" s="83">
        <v>2128</v>
      </c>
      <c r="H49" s="92">
        <f t="shared" ref="H49:H91" si="2">(+G49-D49)/D49</f>
        <v>5.2944087085601187E-2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122</v>
      </c>
      <c r="B50" s="125">
        <v>3267</v>
      </c>
      <c r="C50" s="125">
        <v>33976</v>
      </c>
      <c r="D50" s="125">
        <v>2585</v>
      </c>
      <c r="E50" s="84">
        <v>126</v>
      </c>
      <c r="F50" s="126">
        <v>11759</v>
      </c>
      <c r="G50" s="85">
        <v>141</v>
      </c>
      <c r="H50" s="92">
        <f t="shared" si="2"/>
        <v>-0.94545454545454544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38</v>
      </c>
      <c r="B51" s="125">
        <v>221</v>
      </c>
      <c r="C51" s="125">
        <v>13260</v>
      </c>
      <c r="D51" s="125">
        <v>333</v>
      </c>
      <c r="E51" s="84">
        <v>476</v>
      </c>
      <c r="F51" s="126">
        <v>28560</v>
      </c>
      <c r="G51" s="85">
        <v>717</v>
      </c>
      <c r="H51" s="92">
        <f t="shared" si="2"/>
        <v>1.1531531531531531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153</v>
      </c>
      <c r="B52" s="125">
        <v>585</v>
      </c>
      <c r="C52" s="125">
        <v>33600</v>
      </c>
      <c r="D52" s="125">
        <v>611</v>
      </c>
      <c r="E52" s="84">
        <v>416</v>
      </c>
      <c r="F52" s="126">
        <v>24961</v>
      </c>
      <c r="G52" s="85">
        <v>443</v>
      </c>
      <c r="H52" s="92">
        <f t="shared" si="2"/>
        <v>-0.27495908346972175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39</v>
      </c>
      <c r="B53" s="125">
        <v>24718</v>
      </c>
      <c r="C53" s="125">
        <v>588803</v>
      </c>
      <c r="D53" s="125">
        <v>35385</v>
      </c>
      <c r="E53" s="84">
        <v>24133</v>
      </c>
      <c r="F53" s="126">
        <v>1010934</v>
      </c>
      <c r="G53" s="85">
        <v>33957</v>
      </c>
      <c r="H53" s="92">
        <f t="shared" si="2"/>
        <v>-4.0356083086053415E-2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57</v>
      </c>
      <c r="B54" s="20">
        <v>2547</v>
      </c>
      <c r="C54" s="20">
        <v>148853</v>
      </c>
      <c r="D54" s="20">
        <v>2988</v>
      </c>
      <c r="E54" s="84">
        <v>3319</v>
      </c>
      <c r="F54" s="77">
        <v>140648</v>
      </c>
      <c r="G54" s="85">
        <v>3850</v>
      </c>
      <c r="H54" s="92">
        <f t="shared" si="2"/>
        <v>0.28848728246318606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40</v>
      </c>
      <c r="B55" s="20">
        <v>1734</v>
      </c>
      <c r="C55" s="20">
        <v>104040</v>
      </c>
      <c r="D55" s="20">
        <v>2611</v>
      </c>
      <c r="E55" s="84">
        <v>170</v>
      </c>
      <c r="F55" s="77">
        <v>10200</v>
      </c>
      <c r="G55" s="85">
        <v>256</v>
      </c>
      <c r="H55" s="92">
        <f t="shared" si="2"/>
        <v>-0.90195327460743013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154</v>
      </c>
      <c r="B56" s="20">
        <v>63</v>
      </c>
      <c r="C56" s="20">
        <v>6615</v>
      </c>
      <c r="D56" s="20">
        <v>76</v>
      </c>
      <c r="E56" s="84">
        <v>0</v>
      </c>
      <c r="F56" s="77">
        <v>22000</v>
      </c>
      <c r="G56" s="85">
        <v>308</v>
      </c>
      <c r="H56" s="92">
        <f t="shared" si="2"/>
        <v>3.0526315789473686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41</v>
      </c>
      <c r="B57" s="20">
        <v>918</v>
      </c>
      <c r="C57" s="20">
        <v>55080</v>
      </c>
      <c r="D57" s="20">
        <v>1383</v>
      </c>
      <c r="E57" s="84">
        <v>340</v>
      </c>
      <c r="F57" s="77">
        <v>25900</v>
      </c>
      <c r="G57" s="85">
        <v>623</v>
      </c>
      <c r="H57" s="92">
        <f t="shared" si="2"/>
        <v>-0.54953000723065804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155</v>
      </c>
      <c r="B58" s="20">
        <v>81</v>
      </c>
      <c r="C58" s="20">
        <v>5976</v>
      </c>
      <c r="D58" s="20">
        <v>99</v>
      </c>
      <c r="E58" s="84">
        <v>61</v>
      </c>
      <c r="F58" s="77">
        <v>4376</v>
      </c>
      <c r="G58" s="85">
        <v>74</v>
      </c>
      <c r="H58" s="92">
        <f t="shared" si="2"/>
        <v>-0.25252525252525254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42</v>
      </c>
      <c r="B59" s="20">
        <v>600</v>
      </c>
      <c r="C59" s="20">
        <v>4903</v>
      </c>
      <c r="D59" s="20">
        <v>3360</v>
      </c>
      <c r="E59" s="84">
        <v>0</v>
      </c>
      <c r="F59" s="77">
        <v>2150</v>
      </c>
      <c r="G59" s="85">
        <v>43</v>
      </c>
      <c r="H59" s="92">
        <f t="shared" si="2"/>
        <v>-0.987202380952381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194</v>
      </c>
      <c r="B60" s="20">
        <v>20</v>
      </c>
      <c r="C60" s="20">
        <v>1440</v>
      </c>
      <c r="D60" s="20">
        <v>29</v>
      </c>
      <c r="E60" s="84">
        <v>0</v>
      </c>
      <c r="F60" s="77">
        <v>0</v>
      </c>
      <c r="G60" s="85">
        <v>0</v>
      </c>
      <c r="H60" s="92">
        <f t="shared" si="2"/>
        <v>-1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58</v>
      </c>
      <c r="B61" s="20">
        <v>14070</v>
      </c>
      <c r="C61" s="20">
        <v>109202</v>
      </c>
      <c r="D61" s="20">
        <v>10917</v>
      </c>
      <c r="E61" s="84">
        <v>1695</v>
      </c>
      <c r="F61" s="77">
        <v>178899</v>
      </c>
      <c r="G61" s="85">
        <v>1911</v>
      </c>
      <c r="H61" s="92">
        <f t="shared" si="2"/>
        <v>-0.82495190986534761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72</v>
      </c>
      <c r="B62" s="20">
        <v>1065</v>
      </c>
      <c r="C62" s="20">
        <v>175242</v>
      </c>
      <c r="D62" s="20">
        <v>2346</v>
      </c>
      <c r="E62" s="84">
        <v>1268</v>
      </c>
      <c r="F62" s="77">
        <v>300053</v>
      </c>
      <c r="G62" s="85">
        <v>4152</v>
      </c>
      <c r="H62" s="92">
        <f t="shared" si="2"/>
        <v>0.76982097186700771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123</v>
      </c>
      <c r="B63" s="20">
        <v>42</v>
      </c>
      <c r="C63" s="20">
        <v>6282</v>
      </c>
      <c r="D63" s="20">
        <v>83</v>
      </c>
      <c r="E63" s="84">
        <v>42</v>
      </c>
      <c r="F63" s="77">
        <v>2058</v>
      </c>
      <c r="G63" s="85">
        <v>42</v>
      </c>
      <c r="H63" s="92">
        <f t="shared" si="2"/>
        <v>-0.49397590361445781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47</v>
      </c>
      <c r="B64" s="20">
        <v>2480</v>
      </c>
      <c r="C64" s="20">
        <v>191053</v>
      </c>
      <c r="D64" s="20">
        <v>2699</v>
      </c>
      <c r="E64" s="84">
        <v>1586</v>
      </c>
      <c r="F64" s="77">
        <v>127285</v>
      </c>
      <c r="G64" s="85">
        <v>1879</v>
      </c>
      <c r="H64" s="92">
        <f t="shared" si="2"/>
        <v>-0.30381622823267879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48</v>
      </c>
      <c r="B65" s="20">
        <v>1128</v>
      </c>
      <c r="C65" s="20">
        <v>116484</v>
      </c>
      <c r="D65" s="20">
        <v>1288</v>
      </c>
      <c r="E65" s="84">
        <v>622</v>
      </c>
      <c r="F65" s="77">
        <v>63432</v>
      </c>
      <c r="G65" s="85">
        <v>720</v>
      </c>
      <c r="H65" s="92">
        <f t="shared" si="2"/>
        <v>-0.44099378881987578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35</v>
      </c>
      <c r="B66" s="20">
        <v>17371</v>
      </c>
      <c r="C66" s="20">
        <v>1465840</v>
      </c>
      <c r="D66" s="20">
        <v>20029</v>
      </c>
      <c r="E66" s="84">
        <v>15935</v>
      </c>
      <c r="F66" s="77">
        <v>1274730</v>
      </c>
      <c r="G66" s="85">
        <v>17735</v>
      </c>
      <c r="H66" s="92">
        <f t="shared" si="2"/>
        <v>-0.11453392580757901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124</v>
      </c>
      <c r="B67" s="20">
        <v>1857</v>
      </c>
      <c r="C67" s="20">
        <v>130479</v>
      </c>
      <c r="D67" s="20">
        <v>1958</v>
      </c>
      <c r="E67" s="84">
        <v>1068</v>
      </c>
      <c r="F67" s="77">
        <v>82296</v>
      </c>
      <c r="G67" s="85">
        <v>1148</v>
      </c>
      <c r="H67" s="92">
        <f t="shared" si="2"/>
        <v>-0.41368743615934628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175</v>
      </c>
      <c r="B68" s="20">
        <v>60</v>
      </c>
      <c r="C68" s="20">
        <v>60</v>
      </c>
      <c r="D68" s="20">
        <v>48</v>
      </c>
      <c r="E68" s="84">
        <v>0</v>
      </c>
      <c r="F68" s="77">
        <v>0</v>
      </c>
      <c r="G68" s="85">
        <v>0</v>
      </c>
      <c r="H68" s="92">
        <f t="shared" si="2"/>
        <v>-1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50</v>
      </c>
      <c r="B69" s="20">
        <v>4363</v>
      </c>
      <c r="C69" s="20">
        <v>276162</v>
      </c>
      <c r="D69" s="20">
        <v>4806</v>
      </c>
      <c r="E69" s="84">
        <v>3693</v>
      </c>
      <c r="F69" s="77">
        <v>234835</v>
      </c>
      <c r="G69" s="85">
        <v>3974</v>
      </c>
      <c r="H69" s="92">
        <f t="shared" si="2"/>
        <v>-0.17311693716188098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125</v>
      </c>
      <c r="B70" s="20">
        <v>204</v>
      </c>
      <c r="C70" s="20">
        <v>13040</v>
      </c>
      <c r="D70" s="20">
        <v>209</v>
      </c>
      <c r="E70" s="84">
        <v>101</v>
      </c>
      <c r="F70" s="77">
        <v>6906</v>
      </c>
      <c r="G70" s="85">
        <v>102</v>
      </c>
      <c r="H70" s="92">
        <f t="shared" si="2"/>
        <v>-0.51196172248803828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126</v>
      </c>
      <c r="B71" s="20">
        <v>1862</v>
      </c>
      <c r="C71" s="20">
        <v>118475</v>
      </c>
      <c r="D71" s="20">
        <v>2243</v>
      </c>
      <c r="E71" s="84">
        <v>2760</v>
      </c>
      <c r="F71" s="77">
        <v>182265</v>
      </c>
      <c r="G71" s="85">
        <v>3294</v>
      </c>
      <c r="H71" s="92">
        <f t="shared" si="2"/>
        <v>0.46856888096299598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49</v>
      </c>
      <c r="B72" s="20">
        <v>15070</v>
      </c>
      <c r="C72" s="20">
        <v>1399198</v>
      </c>
      <c r="D72" s="20">
        <v>18843</v>
      </c>
      <c r="E72" s="84">
        <v>11669</v>
      </c>
      <c r="F72" s="77">
        <v>1136777</v>
      </c>
      <c r="G72" s="85">
        <v>14734</v>
      </c>
      <c r="H72" s="92">
        <f t="shared" si="2"/>
        <v>-0.21806506394947725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156</v>
      </c>
      <c r="B73" s="20">
        <v>84</v>
      </c>
      <c r="C73" s="20">
        <v>4704</v>
      </c>
      <c r="D73" s="20">
        <v>89</v>
      </c>
      <c r="E73" s="84">
        <v>20</v>
      </c>
      <c r="F73" s="77">
        <v>2240</v>
      </c>
      <c r="G73" s="85">
        <v>23</v>
      </c>
      <c r="H73" s="92">
        <f t="shared" si="2"/>
        <v>-0.7415730337078652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204</v>
      </c>
      <c r="B74" s="20">
        <v>0</v>
      </c>
      <c r="C74" s="20">
        <v>2000</v>
      </c>
      <c r="D74" s="20">
        <v>20</v>
      </c>
      <c r="E74" s="84">
        <v>0</v>
      </c>
      <c r="F74" s="77">
        <v>0</v>
      </c>
      <c r="G74" s="85">
        <v>0</v>
      </c>
      <c r="H74" s="92">
        <f t="shared" si="2"/>
        <v>-1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127</v>
      </c>
      <c r="B75" s="20">
        <v>273</v>
      </c>
      <c r="C75" s="20">
        <v>20433</v>
      </c>
      <c r="D75" s="20">
        <v>291</v>
      </c>
      <c r="E75" s="84">
        <v>523</v>
      </c>
      <c r="F75" s="77">
        <v>38281</v>
      </c>
      <c r="G75" s="85">
        <v>567</v>
      </c>
      <c r="H75" s="92">
        <f t="shared" si="2"/>
        <v>0.94845360824742264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128</v>
      </c>
      <c r="B76" s="20">
        <v>247</v>
      </c>
      <c r="C76" s="20">
        <v>19979</v>
      </c>
      <c r="D76" s="20">
        <v>298</v>
      </c>
      <c r="E76" s="84">
        <v>122</v>
      </c>
      <c r="F76" s="77">
        <v>12316</v>
      </c>
      <c r="G76" s="85">
        <v>137</v>
      </c>
      <c r="H76" s="92">
        <f t="shared" si="2"/>
        <v>-0.54026845637583898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129</v>
      </c>
      <c r="B77" s="20">
        <v>84</v>
      </c>
      <c r="C77" s="20">
        <v>7819</v>
      </c>
      <c r="D77" s="20">
        <v>89</v>
      </c>
      <c r="E77" s="84">
        <v>0</v>
      </c>
      <c r="F77" s="77">
        <v>0</v>
      </c>
      <c r="G77" s="85">
        <v>0</v>
      </c>
      <c r="H77" s="92">
        <f t="shared" si="2"/>
        <v>-1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73</v>
      </c>
      <c r="B78" s="20">
        <v>21</v>
      </c>
      <c r="C78" s="20">
        <v>2352</v>
      </c>
      <c r="D78" s="20">
        <v>24</v>
      </c>
      <c r="E78" s="84">
        <v>21</v>
      </c>
      <c r="F78" s="77">
        <v>15352</v>
      </c>
      <c r="G78" s="85">
        <v>155</v>
      </c>
      <c r="H78" s="92">
        <f t="shared" si="2"/>
        <v>5.458333333333333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74</v>
      </c>
      <c r="B79" s="20">
        <v>0</v>
      </c>
      <c r="C79" s="20">
        <v>17350</v>
      </c>
      <c r="D79" s="20">
        <v>350</v>
      </c>
      <c r="E79" s="84">
        <v>0</v>
      </c>
      <c r="F79" s="77">
        <v>2200</v>
      </c>
      <c r="G79" s="85">
        <v>44</v>
      </c>
      <c r="H79" s="92">
        <f t="shared" si="2"/>
        <v>-0.87428571428571433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130</v>
      </c>
      <c r="B80" s="20">
        <v>2057</v>
      </c>
      <c r="C80" s="20">
        <v>115192</v>
      </c>
      <c r="D80" s="20">
        <v>2189</v>
      </c>
      <c r="E80" s="84">
        <v>1659</v>
      </c>
      <c r="F80" s="77">
        <v>92932</v>
      </c>
      <c r="G80" s="85">
        <v>1765</v>
      </c>
      <c r="H80" s="92">
        <f t="shared" si="2"/>
        <v>-0.1936957514846962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131</v>
      </c>
      <c r="B81" s="20">
        <v>105</v>
      </c>
      <c r="C81" s="20">
        <v>5880</v>
      </c>
      <c r="D81" s="20">
        <v>112</v>
      </c>
      <c r="E81" s="84">
        <v>40</v>
      </c>
      <c r="F81" s="77">
        <v>4480</v>
      </c>
      <c r="G81" s="85">
        <v>49</v>
      </c>
      <c r="H81" s="92">
        <f t="shared" si="2"/>
        <v>-0.5625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43</v>
      </c>
      <c r="B82" s="20">
        <v>3270</v>
      </c>
      <c r="C82" s="20">
        <v>196213</v>
      </c>
      <c r="D82" s="20">
        <v>5180</v>
      </c>
      <c r="E82" s="84">
        <v>5068</v>
      </c>
      <c r="F82" s="77">
        <v>300068</v>
      </c>
      <c r="G82" s="85">
        <v>7617</v>
      </c>
      <c r="H82" s="92">
        <f t="shared" si="2"/>
        <v>0.47046332046332046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132</v>
      </c>
      <c r="B83" s="20">
        <v>289</v>
      </c>
      <c r="C83" s="20">
        <v>24980</v>
      </c>
      <c r="D83" s="20">
        <v>307</v>
      </c>
      <c r="E83" s="84">
        <v>40</v>
      </c>
      <c r="F83" s="77">
        <v>4400</v>
      </c>
      <c r="G83" s="85">
        <v>33</v>
      </c>
      <c r="H83" s="92">
        <f t="shared" si="2"/>
        <v>-0.89250814332247552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133</v>
      </c>
      <c r="B84" s="20">
        <v>20</v>
      </c>
      <c r="C84" s="20">
        <v>2240</v>
      </c>
      <c r="D84" s="20">
        <v>23</v>
      </c>
      <c r="E84" s="84">
        <v>40</v>
      </c>
      <c r="F84" s="77">
        <v>4480</v>
      </c>
      <c r="G84" s="85">
        <v>49</v>
      </c>
      <c r="H84" s="92">
        <f t="shared" si="2"/>
        <v>1.1304347826086956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176</v>
      </c>
      <c r="B85" s="20">
        <v>0</v>
      </c>
      <c r="C85" s="20">
        <v>924</v>
      </c>
      <c r="D85" s="20">
        <v>23</v>
      </c>
      <c r="E85" s="84">
        <v>0</v>
      </c>
      <c r="F85" s="77">
        <v>0</v>
      </c>
      <c r="G85" s="85">
        <v>0</v>
      </c>
      <c r="H85" s="92">
        <f t="shared" si="2"/>
        <v>-1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177</v>
      </c>
      <c r="B86" s="20">
        <v>60</v>
      </c>
      <c r="C86" s="20">
        <v>4320</v>
      </c>
      <c r="D86" s="20">
        <v>83</v>
      </c>
      <c r="E86" s="84">
        <v>0</v>
      </c>
      <c r="F86" s="77">
        <v>0</v>
      </c>
      <c r="G86" s="85">
        <v>0</v>
      </c>
      <c r="H86" s="92">
        <f t="shared" si="2"/>
        <v>-1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36</v>
      </c>
      <c r="B87" s="20">
        <v>54347</v>
      </c>
      <c r="C87" s="20">
        <v>4518418</v>
      </c>
      <c r="D87" s="20">
        <v>65635</v>
      </c>
      <c r="E87" s="84">
        <v>8836</v>
      </c>
      <c r="F87" s="77">
        <v>727690</v>
      </c>
      <c r="G87" s="85">
        <v>11371</v>
      </c>
      <c r="H87" s="92">
        <f t="shared" si="2"/>
        <v>-0.82675401843528606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178</v>
      </c>
      <c r="B88" s="20">
        <v>41</v>
      </c>
      <c r="C88" s="20">
        <v>2635</v>
      </c>
      <c r="D88" s="20">
        <v>45</v>
      </c>
      <c r="E88" s="84">
        <v>42</v>
      </c>
      <c r="F88" s="77">
        <v>2541</v>
      </c>
      <c r="G88" s="85">
        <v>46</v>
      </c>
      <c r="H88" s="92">
        <f t="shared" si="2"/>
        <v>2.2222222222222223E-2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134</v>
      </c>
      <c r="B89" s="20">
        <v>522</v>
      </c>
      <c r="C89" s="20">
        <v>43542</v>
      </c>
      <c r="D89" s="20">
        <v>496</v>
      </c>
      <c r="E89" s="84">
        <v>421</v>
      </c>
      <c r="F89" s="77">
        <v>36876</v>
      </c>
      <c r="G89" s="85">
        <v>384</v>
      </c>
      <c r="H89" s="92">
        <f t="shared" si="2"/>
        <v>-0.22580645161290322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75</v>
      </c>
      <c r="B90" s="20">
        <v>42</v>
      </c>
      <c r="C90" s="20">
        <v>11935</v>
      </c>
      <c r="D90" s="20">
        <v>202</v>
      </c>
      <c r="E90" s="84">
        <v>450</v>
      </c>
      <c r="F90" s="77">
        <v>45788</v>
      </c>
      <c r="G90" s="85">
        <v>670</v>
      </c>
      <c r="H90" s="92">
        <f t="shared" si="2"/>
        <v>2.3168316831683167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75" t="s">
        <v>37</v>
      </c>
      <c r="B91" s="20">
        <v>22993</v>
      </c>
      <c r="C91" s="20">
        <v>1580890</v>
      </c>
      <c r="D91" s="20">
        <v>29802</v>
      </c>
      <c r="E91" s="84">
        <v>16581</v>
      </c>
      <c r="F91" s="77">
        <v>1235705</v>
      </c>
      <c r="G91" s="85">
        <v>19885</v>
      </c>
      <c r="H91" s="92">
        <f t="shared" si="2"/>
        <v>-0.33276290181866991</v>
      </c>
      <c r="I91" s="27"/>
      <c r="K91" s="28"/>
      <c r="L91" s="16"/>
      <c r="M91" s="16"/>
      <c r="N91" s="16"/>
      <c r="O91" s="16"/>
      <c r="P91" s="16"/>
      <c r="Q91" s="16"/>
      <c r="R91" s="16"/>
    </row>
    <row r="92" spans="1:18" x14ac:dyDescent="0.2">
      <c r="A92" s="107" t="s">
        <v>12</v>
      </c>
      <c r="B92" s="108">
        <f t="shared" ref="B92:G92" si="3">SUM(B49:B91)</f>
        <v>180861</v>
      </c>
      <c r="C92" s="108">
        <f t="shared" si="3"/>
        <v>11748608</v>
      </c>
      <c r="D92" s="108">
        <f t="shared" si="3"/>
        <v>222208</v>
      </c>
      <c r="E92" s="78">
        <f t="shared" si="3"/>
        <v>105474</v>
      </c>
      <c r="F92" s="79">
        <f t="shared" si="3"/>
        <v>7611392</v>
      </c>
      <c r="G92" s="79">
        <f t="shared" si="3"/>
        <v>135026</v>
      </c>
      <c r="H92" s="97">
        <f>(+G92-D92)/D92</f>
        <v>-0.39234411002304148</v>
      </c>
      <c r="I92" s="34"/>
      <c r="J92" s="43"/>
      <c r="K92" s="44"/>
      <c r="L92" s="9"/>
      <c r="M92" s="9"/>
      <c r="N92" s="45"/>
      <c r="O92" s="9"/>
      <c r="P92" s="9"/>
      <c r="Q92" s="45"/>
      <c r="R92" s="21"/>
    </row>
    <row r="93" spans="1:18" x14ac:dyDescent="0.2">
      <c r="A93" s="9"/>
      <c r="B93" s="9"/>
      <c r="C93" s="9"/>
      <c r="D93" s="9"/>
      <c r="E93" s="9"/>
      <c r="F93" s="135" t="s">
        <v>15</v>
      </c>
      <c r="G93" s="135"/>
      <c r="H93" s="47">
        <f>(+E92-B92)/B92</f>
        <v>-0.41682286396735613</v>
      </c>
      <c r="I93" s="48"/>
      <c r="J93" s="43"/>
      <c r="K93" s="44"/>
      <c r="L93" s="9"/>
      <c r="M93" s="9"/>
      <c r="N93" s="45"/>
      <c r="O93" s="9"/>
      <c r="P93" s="9"/>
      <c r="Q93" s="45"/>
      <c r="R93" s="46"/>
    </row>
    <row r="94" spans="1:18" ht="10.15" customHeight="1" x14ac:dyDescent="0.2"/>
  </sheetData>
  <sheetProtection selectLockedCells="1" selectUnlockedCells="1"/>
  <sortState xmlns:xlrd2="http://schemas.microsoft.com/office/spreadsheetml/2017/richdata2" ref="A16:H43">
    <sortCondition ref="A16:A43"/>
  </sortState>
  <mergeCells count="2">
    <mergeCell ref="F45:G45"/>
    <mergeCell ref="F93:G93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0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1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31/10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1515</v>
      </c>
      <c r="D16" s="114">
        <v>102930</v>
      </c>
      <c r="E16" s="114">
        <v>1485</v>
      </c>
      <c r="F16" s="100">
        <v>313</v>
      </c>
      <c r="G16" s="99">
        <v>19688</v>
      </c>
      <c r="H16" s="101">
        <v>323</v>
      </c>
      <c r="I16" s="92">
        <f t="shared" ref="I16:I128" si="0">(+H16-E16)/E16</f>
        <v>-0.78249158249158246</v>
      </c>
    </row>
    <row r="17" spans="1:9" ht="13.15" customHeight="1" x14ac:dyDescent="0.2">
      <c r="A17" s="112" t="s">
        <v>45</v>
      </c>
      <c r="B17" s="113" t="s">
        <v>27</v>
      </c>
      <c r="C17" s="114">
        <v>565</v>
      </c>
      <c r="D17" s="114">
        <v>65809</v>
      </c>
      <c r="E17" s="114">
        <v>536</v>
      </c>
      <c r="F17" s="89">
        <v>1818</v>
      </c>
      <c r="G17" s="115">
        <v>195331</v>
      </c>
      <c r="H17" s="90">
        <v>1804</v>
      </c>
      <c r="I17" s="92">
        <f t="shared" si="0"/>
        <v>2.3656716417910446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221</v>
      </c>
      <c r="D21" s="114">
        <v>13260</v>
      </c>
      <c r="E21" s="114">
        <v>333</v>
      </c>
      <c r="F21" s="89">
        <v>476</v>
      </c>
      <c r="G21" s="115">
        <v>28560</v>
      </c>
      <c r="H21" s="90">
        <v>717</v>
      </c>
      <c r="I21" s="92">
        <f t="shared" si="0"/>
        <v>1.1531531531531531</v>
      </c>
    </row>
    <row r="22" spans="1:9" ht="13.15" customHeight="1" x14ac:dyDescent="0.2">
      <c r="A22" s="112" t="s">
        <v>157</v>
      </c>
      <c r="B22" s="113" t="s">
        <v>118</v>
      </c>
      <c r="C22" s="114">
        <v>585</v>
      </c>
      <c r="D22" s="114">
        <v>33600</v>
      </c>
      <c r="E22" s="114">
        <v>611</v>
      </c>
      <c r="F22" s="89">
        <v>336</v>
      </c>
      <c r="G22" s="115">
        <v>18816</v>
      </c>
      <c r="H22" s="90">
        <v>358</v>
      </c>
      <c r="I22" s="92">
        <f t="shared" si="0"/>
        <v>-0.41407528641571195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205</v>
      </c>
      <c r="C24" s="114">
        <v>60</v>
      </c>
      <c r="D24" s="114">
        <v>4200</v>
      </c>
      <c r="E24" s="114">
        <v>55</v>
      </c>
      <c r="F24" s="89">
        <v>0</v>
      </c>
      <c r="G24" s="115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2" t="s">
        <v>39</v>
      </c>
      <c r="B25" s="113" t="s">
        <v>217</v>
      </c>
      <c r="C25" s="114">
        <v>0</v>
      </c>
      <c r="D25" s="114">
        <v>0</v>
      </c>
      <c r="E25" s="114">
        <v>0</v>
      </c>
      <c r="F25" s="89">
        <v>144</v>
      </c>
      <c r="G25" s="115">
        <v>576</v>
      </c>
      <c r="H25" s="90">
        <v>84</v>
      </c>
      <c r="I25" s="93" t="s">
        <v>14</v>
      </c>
    </row>
    <row r="26" spans="1:9" ht="13.15" customHeight="1" x14ac:dyDescent="0.2">
      <c r="A26" s="112" t="s">
        <v>39</v>
      </c>
      <c r="B26" s="113" t="s">
        <v>77</v>
      </c>
      <c r="C26" s="114">
        <v>0</v>
      </c>
      <c r="D26" s="114">
        <v>2100</v>
      </c>
      <c r="E26" s="114">
        <v>48</v>
      </c>
      <c r="F26" s="89">
        <v>0</v>
      </c>
      <c r="G26" s="115">
        <v>0</v>
      </c>
      <c r="H26" s="90">
        <v>0</v>
      </c>
      <c r="I26" s="92">
        <f t="shared" si="0"/>
        <v>-1</v>
      </c>
    </row>
    <row r="27" spans="1:9" ht="13.15" customHeight="1" x14ac:dyDescent="0.2">
      <c r="A27" s="112" t="s">
        <v>39</v>
      </c>
      <c r="B27" s="113" t="s">
        <v>201</v>
      </c>
      <c r="C27" s="114">
        <v>0</v>
      </c>
      <c r="D27" s="114">
        <v>28800</v>
      </c>
      <c r="E27" s="114">
        <v>720</v>
      </c>
      <c r="F27" s="89">
        <v>0</v>
      </c>
      <c r="G27" s="115">
        <v>0</v>
      </c>
      <c r="H27" s="90">
        <v>0</v>
      </c>
      <c r="I27" s="92">
        <f t="shared" si="0"/>
        <v>-1</v>
      </c>
    </row>
    <row r="28" spans="1:9" ht="13.15" customHeight="1" x14ac:dyDescent="0.2">
      <c r="A28" s="112" t="s">
        <v>39</v>
      </c>
      <c r="B28" s="113" t="s">
        <v>118</v>
      </c>
      <c r="C28" s="114">
        <v>0</v>
      </c>
      <c r="D28" s="114">
        <v>0</v>
      </c>
      <c r="E28" s="114">
        <v>0</v>
      </c>
      <c r="F28" s="89">
        <v>90</v>
      </c>
      <c r="G28" s="115">
        <v>5493</v>
      </c>
      <c r="H28" s="90">
        <v>91</v>
      </c>
      <c r="I28" s="93" t="s">
        <v>14</v>
      </c>
    </row>
    <row r="29" spans="1:9" ht="13.15" customHeight="1" x14ac:dyDescent="0.2">
      <c r="A29" s="112" t="s">
        <v>39</v>
      </c>
      <c r="B29" s="113" t="s">
        <v>27</v>
      </c>
      <c r="C29" s="114">
        <v>111</v>
      </c>
      <c r="D29" s="114">
        <v>4463</v>
      </c>
      <c r="E29" s="114">
        <v>136</v>
      </c>
      <c r="F29" s="89">
        <v>2545</v>
      </c>
      <c r="G29" s="115">
        <v>167181</v>
      </c>
      <c r="H29" s="90">
        <v>3243</v>
      </c>
      <c r="I29" s="92">
        <f t="shared" si="0"/>
        <v>22.845588235294116</v>
      </c>
    </row>
    <row r="30" spans="1:9" ht="13.15" customHeight="1" x14ac:dyDescent="0.2">
      <c r="A30" s="112" t="s">
        <v>39</v>
      </c>
      <c r="B30" s="113" t="s">
        <v>29</v>
      </c>
      <c r="C30" s="114">
        <v>16710</v>
      </c>
      <c r="D30" s="114">
        <v>94074</v>
      </c>
      <c r="E30" s="114">
        <v>21510</v>
      </c>
      <c r="F30" s="89">
        <v>7110</v>
      </c>
      <c r="G30" s="115">
        <v>7110</v>
      </c>
      <c r="H30" s="90">
        <v>9060</v>
      </c>
      <c r="I30" s="92">
        <f t="shared" si="0"/>
        <v>-0.5788005578800558</v>
      </c>
    </row>
    <row r="31" spans="1:9" ht="13.15" customHeight="1" x14ac:dyDescent="0.2">
      <c r="A31" s="112" t="s">
        <v>39</v>
      </c>
      <c r="B31" s="113" t="s">
        <v>30</v>
      </c>
      <c r="C31" s="114">
        <v>7309</v>
      </c>
      <c r="D31" s="114">
        <v>438540</v>
      </c>
      <c r="E31" s="114">
        <v>11007</v>
      </c>
      <c r="F31" s="89">
        <v>13653</v>
      </c>
      <c r="G31" s="115">
        <v>814932</v>
      </c>
      <c r="H31" s="90">
        <v>20534</v>
      </c>
      <c r="I31" s="92">
        <f t="shared" si="0"/>
        <v>0.86554011083855731</v>
      </c>
    </row>
    <row r="32" spans="1:9" ht="13.15" customHeight="1" x14ac:dyDescent="0.2">
      <c r="A32" s="112" t="s">
        <v>39</v>
      </c>
      <c r="B32" s="113" t="s">
        <v>31</v>
      </c>
      <c r="C32" s="114">
        <v>216</v>
      </c>
      <c r="D32" s="114">
        <v>266</v>
      </c>
      <c r="E32" s="114">
        <v>1449</v>
      </c>
      <c r="F32" s="89">
        <v>108</v>
      </c>
      <c r="G32" s="115">
        <v>114</v>
      </c>
      <c r="H32" s="90">
        <v>287</v>
      </c>
      <c r="I32" s="92">
        <f t="shared" si="0"/>
        <v>-0.80193236714975846</v>
      </c>
    </row>
    <row r="33" spans="1:9" ht="13.15" customHeight="1" x14ac:dyDescent="0.2">
      <c r="A33" s="112" t="s">
        <v>39</v>
      </c>
      <c r="B33" s="113" t="s">
        <v>203</v>
      </c>
      <c r="C33" s="114">
        <v>0</v>
      </c>
      <c r="D33" s="114">
        <v>0</v>
      </c>
      <c r="E33" s="114">
        <v>0</v>
      </c>
      <c r="F33" s="89">
        <v>72</v>
      </c>
      <c r="G33" s="115">
        <v>72</v>
      </c>
      <c r="H33" s="90">
        <v>102</v>
      </c>
      <c r="I33" s="93" t="s">
        <v>14</v>
      </c>
    </row>
    <row r="34" spans="1:9" ht="13.15" customHeight="1" x14ac:dyDescent="0.2">
      <c r="A34" s="112" t="s">
        <v>39</v>
      </c>
      <c r="B34" s="113" t="s">
        <v>76</v>
      </c>
      <c r="C34" s="114">
        <v>312</v>
      </c>
      <c r="D34" s="114">
        <v>16360</v>
      </c>
      <c r="E34" s="114">
        <v>458</v>
      </c>
      <c r="F34" s="89">
        <v>411</v>
      </c>
      <c r="G34" s="115">
        <v>15456</v>
      </c>
      <c r="H34" s="90">
        <v>556</v>
      </c>
      <c r="I34" s="92">
        <f t="shared" si="0"/>
        <v>0.21397379912663755</v>
      </c>
    </row>
    <row r="35" spans="1:9" ht="13.15" customHeight="1" x14ac:dyDescent="0.2">
      <c r="A35" s="112" t="s">
        <v>57</v>
      </c>
      <c r="B35" s="113" t="s">
        <v>25</v>
      </c>
      <c r="C35" s="114">
        <v>60</v>
      </c>
      <c r="D35" s="114">
        <v>60</v>
      </c>
      <c r="E35" s="114">
        <v>97</v>
      </c>
      <c r="F35" s="89">
        <v>0</v>
      </c>
      <c r="G35" s="115">
        <v>0</v>
      </c>
      <c r="H35" s="90">
        <v>0</v>
      </c>
      <c r="I35" s="92">
        <f t="shared" si="0"/>
        <v>-1</v>
      </c>
    </row>
    <row r="36" spans="1:9" ht="13.15" customHeight="1" x14ac:dyDescent="0.2">
      <c r="A36" s="112" t="s">
        <v>57</v>
      </c>
      <c r="B36" s="113" t="s">
        <v>118</v>
      </c>
      <c r="C36" s="114">
        <v>84</v>
      </c>
      <c r="D36" s="114">
        <v>4704</v>
      </c>
      <c r="E36" s="114">
        <v>89</v>
      </c>
      <c r="F36" s="89">
        <v>1071</v>
      </c>
      <c r="G36" s="115">
        <v>4880</v>
      </c>
      <c r="H36" s="90">
        <v>1192</v>
      </c>
      <c r="I36" s="92">
        <f t="shared" si="0"/>
        <v>12.393258426966293</v>
      </c>
    </row>
    <row r="37" spans="1:9" ht="13.15" customHeight="1" x14ac:dyDescent="0.2">
      <c r="A37" s="112" t="s">
        <v>57</v>
      </c>
      <c r="B37" s="113" t="s">
        <v>27</v>
      </c>
      <c r="C37" s="114">
        <v>2403</v>
      </c>
      <c r="D37" s="114">
        <v>144089</v>
      </c>
      <c r="E37" s="114">
        <v>2801</v>
      </c>
      <c r="F37" s="89">
        <v>2248</v>
      </c>
      <c r="G37" s="115">
        <v>135768</v>
      </c>
      <c r="H37" s="90">
        <v>2658</v>
      </c>
      <c r="I37" s="92">
        <f t="shared" si="0"/>
        <v>-5.1053195287397359E-2</v>
      </c>
    </row>
    <row r="38" spans="1:9" ht="13.15" customHeight="1" x14ac:dyDescent="0.2">
      <c r="A38" s="112" t="s">
        <v>40</v>
      </c>
      <c r="B38" s="113" t="s">
        <v>30</v>
      </c>
      <c r="C38" s="114">
        <v>1734</v>
      </c>
      <c r="D38" s="114">
        <v>104040</v>
      </c>
      <c r="E38" s="114">
        <v>2611</v>
      </c>
      <c r="F38" s="89">
        <v>170</v>
      </c>
      <c r="G38" s="115">
        <v>10200</v>
      </c>
      <c r="H38" s="90">
        <v>256</v>
      </c>
      <c r="I38" s="92">
        <f t="shared" si="0"/>
        <v>-0.90195327460743013</v>
      </c>
    </row>
    <row r="39" spans="1:9" ht="13.15" customHeight="1" x14ac:dyDescent="0.2">
      <c r="A39" s="112" t="s">
        <v>154</v>
      </c>
      <c r="B39" s="113" t="s">
        <v>192</v>
      </c>
      <c r="C39" s="114">
        <v>0</v>
      </c>
      <c r="D39" s="114">
        <v>0</v>
      </c>
      <c r="E39" s="114">
        <v>0</v>
      </c>
      <c r="F39" s="89">
        <v>0</v>
      </c>
      <c r="G39" s="115">
        <v>2000</v>
      </c>
      <c r="H39" s="90">
        <v>28</v>
      </c>
      <c r="I39" s="93" t="s">
        <v>14</v>
      </c>
    </row>
    <row r="40" spans="1:9" ht="13.15" customHeight="1" x14ac:dyDescent="0.2">
      <c r="A40" s="112" t="s">
        <v>154</v>
      </c>
      <c r="B40" s="113" t="s">
        <v>28</v>
      </c>
      <c r="C40" s="114">
        <v>0</v>
      </c>
      <c r="D40" s="114">
        <v>0</v>
      </c>
      <c r="E40" s="114">
        <v>0</v>
      </c>
      <c r="F40" s="89">
        <v>0</v>
      </c>
      <c r="G40" s="115">
        <v>20000</v>
      </c>
      <c r="H40" s="90">
        <v>280</v>
      </c>
      <c r="I40" s="93" t="s">
        <v>14</v>
      </c>
    </row>
    <row r="41" spans="1:9" ht="13.15" customHeight="1" x14ac:dyDescent="0.2">
      <c r="A41" s="112" t="s">
        <v>154</v>
      </c>
      <c r="B41" s="113" t="s">
        <v>27</v>
      </c>
      <c r="C41" s="114">
        <v>63</v>
      </c>
      <c r="D41" s="114">
        <v>6615</v>
      </c>
      <c r="E41" s="114">
        <v>76</v>
      </c>
      <c r="F41" s="89">
        <v>0</v>
      </c>
      <c r="G41" s="115">
        <v>0</v>
      </c>
      <c r="H41" s="90">
        <v>0</v>
      </c>
      <c r="I41" s="92">
        <f t="shared" si="0"/>
        <v>-1</v>
      </c>
    </row>
    <row r="42" spans="1:9" ht="13.15" customHeight="1" x14ac:dyDescent="0.2">
      <c r="A42" s="112" t="s">
        <v>34</v>
      </c>
      <c r="B42" s="113" t="s">
        <v>77</v>
      </c>
      <c r="C42" s="114">
        <v>0</v>
      </c>
      <c r="D42" s="114">
        <v>0</v>
      </c>
      <c r="E42" s="114">
        <v>0</v>
      </c>
      <c r="F42" s="89">
        <v>0</v>
      </c>
      <c r="G42" s="115">
        <v>5500</v>
      </c>
      <c r="H42" s="90">
        <v>111</v>
      </c>
      <c r="I42" s="93" t="s">
        <v>14</v>
      </c>
    </row>
    <row r="43" spans="1:9" ht="13.15" customHeight="1" x14ac:dyDescent="0.2">
      <c r="A43" s="112" t="s">
        <v>34</v>
      </c>
      <c r="B43" s="113" t="s">
        <v>30</v>
      </c>
      <c r="C43" s="114">
        <v>918</v>
      </c>
      <c r="D43" s="114">
        <v>55080</v>
      </c>
      <c r="E43" s="114">
        <v>1383</v>
      </c>
      <c r="F43" s="89">
        <v>340</v>
      </c>
      <c r="G43" s="115">
        <v>20400</v>
      </c>
      <c r="H43" s="90">
        <v>512</v>
      </c>
      <c r="I43" s="92">
        <f t="shared" si="0"/>
        <v>-0.62979031091829352</v>
      </c>
    </row>
    <row r="44" spans="1:9" ht="13.15" customHeight="1" x14ac:dyDescent="0.2">
      <c r="A44" s="112" t="s">
        <v>155</v>
      </c>
      <c r="B44" s="113" t="s">
        <v>118</v>
      </c>
      <c r="C44" s="114">
        <v>21</v>
      </c>
      <c r="D44" s="114">
        <v>1176</v>
      </c>
      <c r="E44" s="114">
        <v>22</v>
      </c>
      <c r="F44" s="89">
        <v>21</v>
      </c>
      <c r="G44" s="115">
        <v>1176</v>
      </c>
      <c r="H44" s="90">
        <v>22</v>
      </c>
      <c r="I44" s="92">
        <f t="shared" si="0"/>
        <v>0</v>
      </c>
    </row>
    <row r="45" spans="1:9" ht="13.15" customHeight="1" x14ac:dyDescent="0.2">
      <c r="A45" s="112" t="s">
        <v>155</v>
      </c>
      <c r="B45" s="113" t="s">
        <v>27</v>
      </c>
      <c r="C45" s="114">
        <v>60</v>
      </c>
      <c r="D45" s="114">
        <v>4800</v>
      </c>
      <c r="E45" s="114">
        <v>77</v>
      </c>
      <c r="F45" s="89">
        <v>40</v>
      </c>
      <c r="G45" s="115">
        <v>3200</v>
      </c>
      <c r="H45" s="90">
        <v>51</v>
      </c>
      <c r="I45" s="92">
        <f t="shared" si="0"/>
        <v>-0.33766233766233766</v>
      </c>
    </row>
    <row r="46" spans="1:9" ht="13.15" customHeight="1" x14ac:dyDescent="0.2">
      <c r="A46" s="112" t="s">
        <v>42</v>
      </c>
      <c r="B46" s="113" t="s">
        <v>77</v>
      </c>
      <c r="C46" s="114">
        <v>0</v>
      </c>
      <c r="D46" s="114">
        <v>4200</v>
      </c>
      <c r="E46" s="114">
        <v>91</v>
      </c>
      <c r="F46" s="89">
        <v>0</v>
      </c>
      <c r="G46" s="115">
        <v>2150</v>
      </c>
      <c r="H46" s="90">
        <v>43</v>
      </c>
      <c r="I46" s="92">
        <f t="shared" si="0"/>
        <v>-0.52747252747252749</v>
      </c>
    </row>
    <row r="47" spans="1:9" ht="13.15" customHeight="1" x14ac:dyDescent="0.2">
      <c r="A47" s="112" t="s">
        <v>42</v>
      </c>
      <c r="B47" s="113" t="s">
        <v>29</v>
      </c>
      <c r="C47" s="114">
        <v>600</v>
      </c>
      <c r="D47" s="114">
        <v>600</v>
      </c>
      <c r="E47" s="114">
        <v>764</v>
      </c>
      <c r="F47" s="89">
        <v>0</v>
      </c>
      <c r="G47" s="115">
        <v>0</v>
      </c>
      <c r="H47" s="90">
        <v>0</v>
      </c>
      <c r="I47" s="92">
        <f t="shared" si="0"/>
        <v>-1</v>
      </c>
    </row>
    <row r="48" spans="1:9" ht="13.15" customHeight="1" x14ac:dyDescent="0.2">
      <c r="A48" s="112" t="s">
        <v>42</v>
      </c>
      <c r="B48" s="113" t="s">
        <v>33</v>
      </c>
      <c r="C48" s="114">
        <v>0</v>
      </c>
      <c r="D48" s="114">
        <v>103</v>
      </c>
      <c r="E48" s="114">
        <v>2505</v>
      </c>
      <c r="F48" s="89">
        <v>0</v>
      </c>
      <c r="G48" s="115">
        <v>0</v>
      </c>
      <c r="H48" s="90">
        <v>0</v>
      </c>
      <c r="I48" s="92">
        <f t="shared" si="0"/>
        <v>-1</v>
      </c>
    </row>
    <row r="49" spans="1:9" ht="13.15" customHeight="1" x14ac:dyDescent="0.2">
      <c r="A49" s="112" t="s">
        <v>194</v>
      </c>
      <c r="B49" s="113" t="s">
        <v>27</v>
      </c>
      <c r="C49" s="114">
        <v>20</v>
      </c>
      <c r="D49" s="114">
        <v>1440</v>
      </c>
      <c r="E49" s="114">
        <v>29</v>
      </c>
      <c r="F49" s="89">
        <v>0</v>
      </c>
      <c r="G49" s="115">
        <v>0</v>
      </c>
      <c r="H49" s="90">
        <v>0</v>
      </c>
      <c r="I49" s="92">
        <f t="shared" si="0"/>
        <v>-1</v>
      </c>
    </row>
    <row r="50" spans="1:9" ht="13.15" customHeight="1" x14ac:dyDescent="0.2">
      <c r="A50" s="112" t="s">
        <v>58</v>
      </c>
      <c r="B50" s="113" t="s">
        <v>24</v>
      </c>
      <c r="C50" s="114">
        <v>13106</v>
      </c>
      <c r="D50" s="114">
        <v>13106</v>
      </c>
      <c r="E50" s="114">
        <v>9842</v>
      </c>
      <c r="F50" s="89">
        <v>0</v>
      </c>
      <c r="G50" s="115">
        <v>0</v>
      </c>
      <c r="H50" s="90">
        <v>0</v>
      </c>
      <c r="I50" s="92">
        <f t="shared" si="0"/>
        <v>-1</v>
      </c>
    </row>
    <row r="51" spans="1:9" ht="13.15" customHeight="1" x14ac:dyDescent="0.2">
      <c r="A51" s="112" t="s">
        <v>58</v>
      </c>
      <c r="B51" s="113" t="s">
        <v>118</v>
      </c>
      <c r="C51" s="114">
        <v>105</v>
      </c>
      <c r="D51" s="114">
        <v>5390</v>
      </c>
      <c r="E51" s="114">
        <v>108</v>
      </c>
      <c r="F51" s="89">
        <v>0</v>
      </c>
      <c r="G51" s="115">
        <v>0</v>
      </c>
      <c r="H51" s="90">
        <v>0</v>
      </c>
      <c r="I51" s="92">
        <f t="shared" si="0"/>
        <v>-1</v>
      </c>
    </row>
    <row r="52" spans="1:9" ht="13.15" customHeight="1" x14ac:dyDescent="0.2">
      <c r="A52" s="112" t="s">
        <v>58</v>
      </c>
      <c r="B52" s="113" t="s">
        <v>27</v>
      </c>
      <c r="C52" s="114">
        <v>859</v>
      </c>
      <c r="D52" s="114">
        <v>90706</v>
      </c>
      <c r="E52" s="114">
        <v>967</v>
      </c>
      <c r="F52" s="89">
        <v>1695</v>
      </c>
      <c r="G52" s="115">
        <v>178899</v>
      </c>
      <c r="H52" s="90">
        <v>1911</v>
      </c>
      <c r="I52" s="92">
        <f t="shared" si="0"/>
        <v>0.97621509824198549</v>
      </c>
    </row>
    <row r="53" spans="1:9" ht="13.15" customHeight="1" x14ac:dyDescent="0.2">
      <c r="A53" s="112" t="s">
        <v>72</v>
      </c>
      <c r="B53" s="91" t="s">
        <v>77</v>
      </c>
      <c r="C53" s="87">
        <v>0</v>
      </c>
      <c r="D53" s="87">
        <v>0</v>
      </c>
      <c r="E53" s="87">
        <v>0</v>
      </c>
      <c r="F53" s="89">
        <v>0</v>
      </c>
      <c r="G53" s="88">
        <v>6600</v>
      </c>
      <c r="H53" s="90">
        <v>133</v>
      </c>
      <c r="I53" s="93" t="s">
        <v>14</v>
      </c>
    </row>
    <row r="54" spans="1:9" ht="13.15" customHeight="1" x14ac:dyDescent="0.2">
      <c r="A54" s="112" t="s">
        <v>72</v>
      </c>
      <c r="B54" s="91" t="s">
        <v>192</v>
      </c>
      <c r="C54" s="87">
        <v>0</v>
      </c>
      <c r="D54" s="87">
        <v>31449</v>
      </c>
      <c r="E54" s="87">
        <v>436</v>
      </c>
      <c r="F54" s="89">
        <v>0</v>
      </c>
      <c r="G54" s="88">
        <v>127855</v>
      </c>
      <c r="H54" s="90">
        <v>1786</v>
      </c>
      <c r="I54" s="92">
        <f t="shared" si="0"/>
        <v>3.096330275229358</v>
      </c>
    </row>
    <row r="55" spans="1:9" ht="13.15" customHeight="1" x14ac:dyDescent="0.2">
      <c r="A55" s="112" t="s">
        <v>46</v>
      </c>
      <c r="B55" s="91" t="s">
        <v>118</v>
      </c>
      <c r="C55" s="87">
        <v>458</v>
      </c>
      <c r="D55" s="87">
        <v>29668</v>
      </c>
      <c r="E55" s="87">
        <v>464</v>
      </c>
      <c r="F55" s="89">
        <v>433</v>
      </c>
      <c r="G55" s="88">
        <v>32672</v>
      </c>
      <c r="H55" s="90">
        <v>423</v>
      </c>
      <c r="I55" s="92">
        <f t="shared" si="0"/>
        <v>-8.8362068965517238E-2</v>
      </c>
    </row>
    <row r="56" spans="1:9" ht="13.15" customHeight="1" x14ac:dyDescent="0.2">
      <c r="A56" s="112" t="s">
        <v>46</v>
      </c>
      <c r="B56" s="91" t="s">
        <v>27</v>
      </c>
      <c r="C56" s="87">
        <v>607</v>
      </c>
      <c r="D56" s="87">
        <v>60475</v>
      </c>
      <c r="E56" s="87">
        <v>702</v>
      </c>
      <c r="F56" s="89">
        <v>835</v>
      </c>
      <c r="G56" s="88">
        <v>75576</v>
      </c>
      <c r="H56" s="90">
        <v>1006</v>
      </c>
      <c r="I56" s="92">
        <f t="shared" si="0"/>
        <v>0.43304843304843305</v>
      </c>
    </row>
    <row r="57" spans="1:9" ht="13.15" customHeight="1" x14ac:dyDescent="0.2">
      <c r="A57" s="112" t="s">
        <v>46</v>
      </c>
      <c r="B57" s="91" t="s">
        <v>28</v>
      </c>
      <c r="C57" s="87">
        <v>0</v>
      </c>
      <c r="D57" s="87">
        <v>53650</v>
      </c>
      <c r="E57" s="87">
        <v>745</v>
      </c>
      <c r="F57" s="89">
        <v>0</v>
      </c>
      <c r="G57" s="88">
        <v>57350</v>
      </c>
      <c r="H57" s="90">
        <v>803</v>
      </c>
      <c r="I57" s="92">
        <f t="shared" si="0"/>
        <v>7.7852348993288592E-2</v>
      </c>
    </row>
    <row r="58" spans="1:9" ht="13.15" customHeight="1" x14ac:dyDescent="0.2">
      <c r="A58" s="112" t="s">
        <v>123</v>
      </c>
      <c r="B58" s="91" t="s">
        <v>118</v>
      </c>
      <c r="C58" s="87">
        <v>42</v>
      </c>
      <c r="D58" s="87">
        <v>2282</v>
      </c>
      <c r="E58" s="87">
        <v>43</v>
      </c>
      <c r="F58" s="89">
        <v>42</v>
      </c>
      <c r="G58" s="88">
        <v>2058</v>
      </c>
      <c r="H58" s="90">
        <v>42</v>
      </c>
      <c r="I58" s="92">
        <f t="shared" si="0"/>
        <v>-2.3255813953488372E-2</v>
      </c>
    </row>
    <row r="59" spans="1:9" ht="13.15" customHeight="1" x14ac:dyDescent="0.2">
      <c r="A59" s="112" t="s">
        <v>123</v>
      </c>
      <c r="B59" s="91" t="s">
        <v>202</v>
      </c>
      <c r="C59" s="87">
        <v>0</v>
      </c>
      <c r="D59" s="87">
        <v>4000</v>
      </c>
      <c r="E59" s="87">
        <v>40</v>
      </c>
      <c r="F59" s="89">
        <v>0</v>
      </c>
      <c r="G59" s="88">
        <v>0</v>
      </c>
      <c r="H59" s="90">
        <v>0</v>
      </c>
      <c r="I59" s="92">
        <f t="shared" si="0"/>
        <v>-1</v>
      </c>
    </row>
    <row r="60" spans="1:9" ht="13.15" customHeight="1" x14ac:dyDescent="0.2">
      <c r="A60" s="112" t="s">
        <v>47</v>
      </c>
      <c r="B60" s="91" t="s">
        <v>118</v>
      </c>
      <c r="C60" s="87">
        <v>1316</v>
      </c>
      <c r="D60" s="87">
        <v>97161</v>
      </c>
      <c r="E60" s="87">
        <v>1228</v>
      </c>
      <c r="F60" s="89">
        <v>332</v>
      </c>
      <c r="G60" s="88">
        <v>21936</v>
      </c>
      <c r="H60" s="90">
        <v>337</v>
      </c>
      <c r="I60" s="92">
        <f t="shared" si="0"/>
        <v>-0.72557003257328989</v>
      </c>
    </row>
    <row r="61" spans="1:9" ht="13.15" customHeight="1" x14ac:dyDescent="0.2">
      <c r="A61" s="112" t="s">
        <v>47</v>
      </c>
      <c r="B61" s="91" t="s">
        <v>27</v>
      </c>
      <c r="C61" s="87">
        <v>1164</v>
      </c>
      <c r="D61" s="87">
        <v>90192</v>
      </c>
      <c r="E61" s="87">
        <v>1420</v>
      </c>
      <c r="F61" s="89">
        <v>1254</v>
      </c>
      <c r="G61" s="88">
        <v>105349</v>
      </c>
      <c r="H61" s="90">
        <v>1542</v>
      </c>
      <c r="I61" s="92">
        <f t="shared" si="0"/>
        <v>8.5915492957746475E-2</v>
      </c>
    </row>
    <row r="62" spans="1:9" ht="13.15" customHeight="1" x14ac:dyDescent="0.2">
      <c r="A62" s="112" t="s">
        <v>47</v>
      </c>
      <c r="B62" s="91" t="s">
        <v>28</v>
      </c>
      <c r="C62" s="87">
        <v>0</v>
      </c>
      <c r="D62" s="87">
        <v>3700</v>
      </c>
      <c r="E62" s="87">
        <v>51</v>
      </c>
      <c r="F62" s="89">
        <v>0</v>
      </c>
      <c r="G62" s="88">
        <v>0</v>
      </c>
      <c r="H62" s="90">
        <v>0</v>
      </c>
      <c r="I62" s="92">
        <f t="shared" si="0"/>
        <v>-1</v>
      </c>
    </row>
    <row r="63" spans="1:9" ht="13.15" customHeight="1" x14ac:dyDescent="0.2">
      <c r="A63" s="112" t="s">
        <v>48</v>
      </c>
      <c r="B63" s="91" t="s">
        <v>27</v>
      </c>
      <c r="C63" s="87">
        <v>1128</v>
      </c>
      <c r="D63" s="87">
        <v>116484</v>
      </c>
      <c r="E63" s="87">
        <v>1288</v>
      </c>
      <c r="F63" s="89">
        <v>622</v>
      </c>
      <c r="G63" s="88">
        <v>63432</v>
      </c>
      <c r="H63" s="90">
        <v>720</v>
      </c>
      <c r="I63" s="92">
        <f t="shared" si="0"/>
        <v>-0.44099378881987578</v>
      </c>
    </row>
    <row r="64" spans="1:9" ht="13.15" customHeight="1" x14ac:dyDescent="0.2">
      <c r="A64" s="112" t="s">
        <v>35</v>
      </c>
      <c r="B64" s="91" t="s">
        <v>26</v>
      </c>
      <c r="C64" s="87">
        <v>0</v>
      </c>
      <c r="D64" s="87">
        <v>0</v>
      </c>
      <c r="E64" s="87">
        <v>0</v>
      </c>
      <c r="F64" s="89">
        <v>17</v>
      </c>
      <c r="G64" s="88">
        <v>17</v>
      </c>
      <c r="H64" s="90">
        <v>27</v>
      </c>
      <c r="I64" s="93" t="s">
        <v>14</v>
      </c>
    </row>
    <row r="65" spans="1:9" ht="13.15" customHeight="1" x14ac:dyDescent="0.2">
      <c r="A65" s="112" t="s">
        <v>35</v>
      </c>
      <c r="B65" s="91" t="s">
        <v>118</v>
      </c>
      <c r="C65" s="87">
        <v>6161</v>
      </c>
      <c r="D65" s="87">
        <v>427087</v>
      </c>
      <c r="E65" s="87">
        <v>6002</v>
      </c>
      <c r="F65" s="89">
        <v>5630</v>
      </c>
      <c r="G65" s="88">
        <v>383685</v>
      </c>
      <c r="H65" s="90">
        <v>5621</v>
      </c>
      <c r="I65" s="92">
        <f t="shared" si="0"/>
        <v>-6.3478840386537824E-2</v>
      </c>
    </row>
    <row r="66" spans="1:9" ht="13.15" customHeight="1" x14ac:dyDescent="0.2">
      <c r="A66" s="112" t="s">
        <v>35</v>
      </c>
      <c r="B66" s="91" t="s">
        <v>208</v>
      </c>
      <c r="C66" s="87">
        <v>50</v>
      </c>
      <c r="D66" s="87">
        <v>50</v>
      </c>
      <c r="E66" s="87">
        <v>107</v>
      </c>
      <c r="F66" s="89">
        <v>0</v>
      </c>
      <c r="G66" s="88">
        <v>0</v>
      </c>
      <c r="H66" s="90">
        <v>0</v>
      </c>
      <c r="I66" s="92">
        <f t="shared" si="0"/>
        <v>-1</v>
      </c>
    </row>
    <row r="67" spans="1:9" ht="13.15" customHeight="1" x14ac:dyDescent="0.2">
      <c r="A67" s="112" t="s">
        <v>35</v>
      </c>
      <c r="B67" s="91" t="s">
        <v>27</v>
      </c>
      <c r="C67" s="87">
        <v>11143</v>
      </c>
      <c r="D67" s="87">
        <v>1038632</v>
      </c>
      <c r="E67" s="87">
        <v>12595</v>
      </c>
      <c r="F67" s="89">
        <v>10068</v>
      </c>
      <c r="G67" s="88">
        <v>890148</v>
      </c>
      <c r="H67" s="90">
        <v>11879</v>
      </c>
      <c r="I67" s="92">
        <f t="shared" si="0"/>
        <v>-5.6847955537911866E-2</v>
      </c>
    </row>
    <row r="68" spans="1:9" ht="13.15" customHeight="1" x14ac:dyDescent="0.2">
      <c r="A68" s="112" t="s">
        <v>35</v>
      </c>
      <c r="B68" s="91" t="s">
        <v>193</v>
      </c>
      <c r="C68" s="87">
        <v>0</v>
      </c>
      <c r="D68" s="87">
        <v>0</v>
      </c>
      <c r="E68" s="87">
        <v>0</v>
      </c>
      <c r="F68" s="89">
        <v>220</v>
      </c>
      <c r="G68" s="88">
        <v>880</v>
      </c>
      <c r="H68" s="90">
        <v>212</v>
      </c>
      <c r="I68" s="93" t="s">
        <v>14</v>
      </c>
    </row>
    <row r="69" spans="1:9" ht="13.15" customHeight="1" x14ac:dyDescent="0.2">
      <c r="A69" s="112" t="s">
        <v>35</v>
      </c>
      <c r="B69" s="91" t="s">
        <v>120</v>
      </c>
      <c r="C69" s="87">
        <v>17</v>
      </c>
      <c r="D69" s="87">
        <v>17</v>
      </c>
      <c r="E69" s="87">
        <v>27</v>
      </c>
      <c r="F69" s="89">
        <v>0</v>
      </c>
      <c r="G69" s="88">
        <v>0</v>
      </c>
      <c r="H69" s="90">
        <v>0</v>
      </c>
      <c r="I69" s="92">
        <f t="shared" si="0"/>
        <v>-1</v>
      </c>
    </row>
    <row r="70" spans="1:9" ht="13.15" customHeight="1" x14ac:dyDescent="0.2">
      <c r="A70" s="112" t="s">
        <v>35</v>
      </c>
      <c r="B70" s="91" t="s">
        <v>33</v>
      </c>
      <c r="C70" s="87">
        <v>0</v>
      </c>
      <c r="D70" s="87">
        <v>54</v>
      </c>
      <c r="E70" s="87">
        <v>1298</v>
      </c>
      <c r="F70" s="89">
        <v>0</v>
      </c>
      <c r="G70" s="88">
        <v>0</v>
      </c>
      <c r="H70" s="90">
        <v>0</v>
      </c>
      <c r="I70" s="92">
        <f t="shared" si="0"/>
        <v>-1</v>
      </c>
    </row>
    <row r="71" spans="1:9" ht="13.15" customHeight="1" x14ac:dyDescent="0.2">
      <c r="A71" s="112" t="s">
        <v>124</v>
      </c>
      <c r="B71" s="91" t="s">
        <v>118</v>
      </c>
      <c r="C71" s="87">
        <v>1217</v>
      </c>
      <c r="D71" s="87">
        <v>59779</v>
      </c>
      <c r="E71" s="87">
        <v>1224</v>
      </c>
      <c r="F71" s="89">
        <v>588</v>
      </c>
      <c r="G71" s="88">
        <v>29330</v>
      </c>
      <c r="H71" s="90">
        <v>595</v>
      </c>
      <c r="I71" s="92">
        <f t="shared" si="0"/>
        <v>-0.51388888888888884</v>
      </c>
    </row>
    <row r="72" spans="1:9" ht="13.15" customHeight="1" x14ac:dyDescent="0.2">
      <c r="A72" s="112" t="s">
        <v>124</v>
      </c>
      <c r="B72" s="91" t="s">
        <v>27</v>
      </c>
      <c r="C72" s="87">
        <v>640</v>
      </c>
      <c r="D72" s="87">
        <v>70700</v>
      </c>
      <c r="E72" s="87">
        <v>734</v>
      </c>
      <c r="F72" s="89">
        <v>480</v>
      </c>
      <c r="G72" s="88">
        <v>52966</v>
      </c>
      <c r="H72" s="90">
        <v>553</v>
      </c>
      <c r="I72" s="92">
        <f t="shared" si="0"/>
        <v>-0.24659400544959129</v>
      </c>
    </row>
    <row r="73" spans="1:9" ht="13.15" customHeight="1" x14ac:dyDescent="0.2">
      <c r="A73" s="112" t="s">
        <v>175</v>
      </c>
      <c r="B73" s="91" t="s">
        <v>24</v>
      </c>
      <c r="C73" s="87">
        <v>60</v>
      </c>
      <c r="D73" s="87">
        <v>60</v>
      </c>
      <c r="E73" s="87">
        <v>48</v>
      </c>
      <c r="F73" s="89">
        <v>0</v>
      </c>
      <c r="G73" s="88">
        <v>0</v>
      </c>
      <c r="H73" s="90">
        <v>0</v>
      </c>
      <c r="I73" s="92">
        <f t="shared" si="0"/>
        <v>-1</v>
      </c>
    </row>
    <row r="74" spans="1:9" ht="13.15" customHeight="1" x14ac:dyDescent="0.2">
      <c r="A74" s="112" t="s">
        <v>50</v>
      </c>
      <c r="B74" s="91" t="s">
        <v>118</v>
      </c>
      <c r="C74" s="87">
        <v>2248</v>
      </c>
      <c r="D74" s="87">
        <v>128007</v>
      </c>
      <c r="E74" s="87">
        <v>2366</v>
      </c>
      <c r="F74" s="89">
        <v>2192</v>
      </c>
      <c r="G74" s="88">
        <v>128148</v>
      </c>
      <c r="H74" s="90">
        <v>2284</v>
      </c>
      <c r="I74" s="92">
        <f t="shared" si="0"/>
        <v>-3.4657650042265425E-2</v>
      </c>
    </row>
    <row r="75" spans="1:9" ht="13.15" customHeight="1" x14ac:dyDescent="0.2">
      <c r="A75" s="112" t="s">
        <v>50</v>
      </c>
      <c r="B75" s="91" t="s">
        <v>27</v>
      </c>
      <c r="C75" s="87">
        <v>2115</v>
      </c>
      <c r="D75" s="87">
        <v>148155</v>
      </c>
      <c r="E75" s="87">
        <v>2439</v>
      </c>
      <c r="F75" s="89">
        <v>1501</v>
      </c>
      <c r="G75" s="88">
        <v>106687</v>
      </c>
      <c r="H75" s="90">
        <v>1690</v>
      </c>
      <c r="I75" s="92">
        <f t="shared" si="0"/>
        <v>-0.30709307093070931</v>
      </c>
    </row>
    <row r="76" spans="1:9" ht="13.15" customHeight="1" x14ac:dyDescent="0.2">
      <c r="A76" s="112" t="s">
        <v>136</v>
      </c>
      <c r="B76" s="91" t="s">
        <v>118</v>
      </c>
      <c r="C76" s="87">
        <v>144</v>
      </c>
      <c r="D76" s="87">
        <v>8540</v>
      </c>
      <c r="E76" s="87">
        <v>151</v>
      </c>
      <c r="F76" s="89">
        <v>61</v>
      </c>
      <c r="G76" s="88">
        <v>3906</v>
      </c>
      <c r="H76" s="90">
        <v>63</v>
      </c>
      <c r="I76" s="92">
        <f t="shared" si="0"/>
        <v>-0.58278145695364236</v>
      </c>
    </row>
    <row r="77" spans="1:9" ht="13.15" customHeight="1" x14ac:dyDescent="0.2">
      <c r="A77" s="112" t="s">
        <v>136</v>
      </c>
      <c r="B77" s="91" t="s">
        <v>27</v>
      </c>
      <c r="C77" s="87">
        <v>60</v>
      </c>
      <c r="D77" s="87">
        <v>4500</v>
      </c>
      <c r="E77" s="87">
        <v>59</v>
      </c>
      <c r="F77" s="89">
        <v>40</v>
      </c>
      <c r="G77" s="88">
        <v>3000</v>
      </c>
      <c r="H77" s="90">
        <v>39</v>
      </c>
      <c r="I77" s="92">
        <f t="shared" si="0"/>
        <v>-0.33898305084745761</v>
      </c>
    </row>
    <row r="78" spans="1:9" ht="13.15" customHeight="1" x14ac:dyDescent="0.2">
      <c r="A78" s="112" t="s">
        <v>126</v>
      </c>
      <c r="B78" s="91" t="s">
        <v>118</v>
      </c>
      <c r="C78" s="87">
        <v>566</v>
      </c>
      <c r="D78" s="87">
        <v>31696</v>
      </c>
      <c r="E78" s="87">
        <v>602</v>
      </c>
      <c r="F78" s="89">
        <v>799</v>
      </c>
      <c r="G78" s="88">
        <v>44729</v>
      </c>
      <c r="H78" s="90">
        <v>853</v>
      </c>
      <c r="I78" s="92">
        <f t="shared" si="0"/>
        <v>0.4169435215946844</v>
      </c>
    </row>
    <row r="79" spans="1:9" ht="13.15" customHeight="1" x14ac:dyDescent="0.2">
      <c r="A79" s="112" t="s">
        <v>126</v>
      </c>
      <c r="B79" s="91" t="s">
        <v>27</v>
      </c>
      <c r="C79" s="87">
        <v>1296</v>
      </c>
      <c r="D79" s="87">
        <v>86779</v>
      </c>
      <c r="E79" s="87">
        <v>1641</v>
      </c>
      <c r="F79" s="89">
        <v>1961</v>
      </c>
      <c r="G79" s="88">
        <v>137536</v>
      </c>
      <c r="H79" s="90">
        <v>2440</v>
      </c>
      <c r="I79" s="92">
        <f t="shared" si="0"/>
        <v>0.48689823278488725</v>
      </c>
    </row>
    <row r="80" spans="1:9" ht="13.15" customHeight="1" x14ac:dyDescent="0.2">
      <c r="A80" s="112" t="s">
        <v>49</v>
      </c>
      <c r="B80" s="91" t="s">
        <v>77</v>
      </c>
      <c r="C80" s="87">
        <v>0</v>
      </c>
      <c r="D80" s="87">
        <v>2150</v>
      </c>
      <c r="E80" s="87">
        <v>46</v>
      </c>
      <c r="F80" s="89">
        <v>0</v>
      </c>
      <c r="G80" s="88">
        <v>0</v>
      </c>
      <c r="H80" s="90">
        <v>0</v>
      </c>
      <c r="I80" s="92">
        <f t="shared" si="0"/>
        <v>-1</v>
      </c>
    </row>
    <row r="81" spans="1:9" ht="13.15" customHeight="1" x14ac:dyDescent="0.2">
      <c r="A81" s="112" t="s">
        <v>49</v>
      </c>
      <c r="B81" s="91" t="s">
        <v>192</v>
      </c>
      <c r="C81" s="87">
        <v>0</v>
      </c>
      <c r="D81" s="87">
        <v>18774</v>
      </c>
      <c r="E81" s="87">
        <v>262</v>
      </c>
      <c r="F81" s="89">
        <v>0</v>
      </c>
      <c r="G81" s="88">
        <v>19096</v>
      </c>
      <c r="H81" s="90">
        <v>265</v>
      </c>
      <c r="I81" s="92">
        <f t="shared" si="0"/>
        <v>1.1450381679389313E-2</v>
      </c>
    </row>
    <row r="82" spans="1:9" ht="13.15" customHeight="1" x14ac:dyDescent="0.2">
      <c r="A82" s="112" t="s">
        <v>49</v>
      </c>
      <c r="B82" s="91" t="s">
        <v>118</v>
      </c>
      <c r="C82" s="87">
        <v>83</v>
      </c>
      <c r="D82" s="87">
        <v>5628</v>
      </c>
      <c r="E82" s="87">
        <v>81</v>
      </c>
      <c r="F82" s="89">
        <v>42</v>
      </c>
      <c r="G82" s="88">
        <v>2352</v>
      </c>
      <c r="H82" s="90">
        <v>45</v>
      </c>
      <c r="I82" s="92">
        <f t="shared" si="0"/>
        <v>-0.44444444444444442</v>
      </c>
    </row>
    <row r="83" spans="1:9" ht="13.15" customHeight="1" x14ac:dyDescent="0.2">
      <c r="A83" s="112" t="s">
        <v>49</v>
      </c>
      <c r="B83" s="91" t="s">
        <v>202</v>
      </c>
      <c r="C83" s="87">
        <v>0</v>
      </c>
      <c r="D83" s="87">
        <v>2582</v>
      </c>
      <c r="E83" s="87">
        <v>26</v>
      </c>
      <c r="F83" s="89">
        <v>0</v>
      </c>
      <c r="G83" s="88">
        <v>0</v>
      </c>
      <c r="H83" s="90">
        <v>0</v>
      </c>
      <c r="I83" s="92">
        <f t="shared" si="0"/>
        <v>-1</v>
      </c>
    </row>
    <row r="84" spans="1:9" ht="13.15" customHeight="1" x14ac:dyDescent="0.2">
      <c r="A84" s="112" t="s">
        <v>49</v>
      </c>
      <c r="B84" s="91" t="s">
        <v>27</v>
      </c>
      <c r="C84" s="87">
        <v>14987</v>
      </c>
      <c r="D84" s="87">
        <v>1366364</v>
      </c>
      <c r="E84" s="87">
        <v>18377</v>
      </c>
      <c r="F84" s="89">
        <v>11627</v>
      </c>
      <c r="G84" s="88">
        <v>1097059</v>
      </c>
      <c r="H84" s="90">
        <v>14165</v>
      </c>
      <c r="I84" s="92">
        <f t="shared" si="0"/>
        <v>-0.22919954290689448</v>
      </c>
    </row>
    <row r="85" spans="1:9" ht="13.15" customHeight="1" x14ac:dyDescent="0.2">
      <c r="A85" s="112" t="s">
        <v>49</v>
      </c>
      <c r="B85" s="91" t="s">
        <v>28</v>
      </c>
      <c r="C85" s="87">
        <v>0</v>
      </c>
      <c r="D85" s="87">
        <v>3700</v>
      </c>
      <c r="E85" s="87">
        <v>51</v>
      </c>
      <c r="F85" s="89">
        <v>0</v>
      </c>
      <c r="G85" s="88">
        <v>18270</v>
      </c>
      <c r="H85" s="90">
        <v>259</v>
      </c>
      <c r="I85" s="92">
        <f t="shared" si="0"/>
        <v>4.0784313725490193</v>
      </c>
    </row>
    <row r="86" spans="1:9" ht="13.15" customHeight="1" x14ac:dyDescent="0.2">
      <c r="A86" s="112" t="s">
        <v>158</v>
      </c>
      <c r="B86" s="91" t="s">
        <v>118</v>
      </c>
      <c r="C86" s="87">
        <v>84</v>
      </c>
      <c r="D86" s="87">
        <v>4704</v>
      </c>
      <c r="E86" s="87">
        <v>89</v>
      </c>
      <c r="F86" s="89">
        <v>0</v>
      </c>
      <c r="G86" s="88">
        <v>0</v>
      </c>
      <c r="H86" s="90">
        <v>0</v>
      </c>
      <c r="I86" s="92">
        <f t="shared" si="0"/>
        <v>-1</v>
      </c>
    </row>
    <row r="87" spans="1:9" ht="13.15" customHeight="1" x14ac:dyDescent="0.2">
      <c r="A87" s="112" t="s">
        <v>158</v>
      </c>
      <c r="B87" s="91" t="s">
        <v>27</v>
      </c>
      <c r="C87" s="87">
        <v>0</v>
      </c>
      <c r="D87" s="87">
        <v>0</v>
      </c>
      <c r="E87" s="87">
        <v>0</v>
      </c>
      <c r="F87" s="89">
        <v>20</v>
      </c>
      <c r="G87" s="88">
        <v>2240</v>
      </c>
      <c r="H87" s="90">
        <v>23</v>
      </c>
      <c r="I87" s="93" t="s">
        <v>14</v>
      </c>
    </row>
    <row r="88" spans="1:9" ht="13.15" customHeight="1" x14ac:dyDescent="0.2">
      <c r="A88" s="112" t="s">
        <v>204</v>
      </c>
      <c r="B88" s="91" t="s">
        <v>202</v>
      </c>
      <c r="C88" s="87">
        <v>0</v>
      </c>
      <c r="D88" s="87">
        <v>2000</v>
      </c>
      <c r="E88" s="87">
        <v>20</v>
      </c>
      <c r="F88" s="89">
        <v>0</v>
      </c>
      <c r="G88" s="88">
        <v>0</v>
      </c>
      <c r="H88" s="90">
        <v>0</v>
      </c>
      <c r="I88" s="92">
        <f t="shared" si="0"/>
        <v>-1</v>
      </c>
    </row>
    <row r="89" spans="1:9" ht="13.15" customHeight="1" x14ac:dyDescent="0.2">
      <c r="A89" s="112" t="s">
        <v>137</v>
      </c>
      <c r="B89" s="91" t="s">
        <v>118</v>
      </c>
      <c r="C89" s="87">
        <v>168</v>
      </c>
      <c r="D89" s="87">
        <v>9408</v>
      </c>
      <c r="E89" s="87">
        <v>179</v>
      </c>
      <c r="F89" s="89">
        <v>294</v>
      </c>
      <c r="G89" s="88">
        <v>16464</v>
      </c>
      <c r="H89" s="90">
        <v>313</v>
      </c>
      <c r="I89" s="92">
        <f t="shared" si="0"/>
        <v>0.74860335195530725</v>
      </c>
    </row>
    <row r="90" spans="1:9" ht="13.15" customHeight="1" x14ac:dyDescent="0.2">
      <c r="A90" s="112" t="s">
        <v>137</v>
      </c>
      <c r="B90" s="91" t="s">
        <v>27</v>
      </c>
      <c r="C90" s="87">
        <v>105</v>
      </c>
      <c r="D90" s="87">
        <v>11025</v>
      </c>
      <c r="E90" s="87">
        <v>112</v>
      </c>
      <c r="F90" s="89">
        <v>229</v>
      </c>
      <c r="G90" s="88">
        <v>21817</v>
      </c>
      <c r="H90" s="90">
        <v>254</v>
      </c>
      <c r="I90" s="92">
        <f t="shared" si="0"/>
        <v>1.2678571428571428</v>
      </c>
    </row>
    <row r="91" spans="1:9" ht="13.15" customHeight="1" x14ac:dyDescent="0.2">
      <c r="A91" s="112" t="s">
        <v>138</v>
      </c>
      <c r="B91" s="91" t="s">
        <v>27</v>
      </c>
      <c r="C91" s="87">
        <v>247</v>
      </c>
      <c r="D91" s="87">
        <v>19979</v>
      </c>
      <c r="E91" s="87">
        <v>298</v>
      </c>
      <c r="F91" s="89">
        <v>122</v>
      </c>
      <c r="G91" s="88">
        <v>12316</v>
      </c>
      <c r="H91" s="90">
        <v>137</v>
      </c>
      <c r="I91" s="92">
        <f t="shared" si="0"/>
        <v>-0.54026845637583898</v>
      </c>
    </row>
    <row r="92" spans="1:9" ht="13.15" customHeight="1" x14ac:dyDescent="0.2">
      <c r="A92" s="112" t="s">
        <v>129</v>
      </c>
      <c r="B92" s="91" t="s">
        <v>118</v>
      </c>
      <c r="C92" s="87">
        <v>19</v>
      </c>
      <c r="D92" s="87">
        <v>1064</v>
      </c>
      <c r="E92" s="87">
        <v>20</v>
      </c>
      <c r="F92" s="89">
        <v>0</v>
      </c>
      <c r="G92" s="88">
        <v>0</v>
      </c>
      <c r="H92" s="90">
        <v>0</v>
      </c>
      <c r="I92" s="92">
        <f t="shared" si="0"/>
        <v>-1</v>
      </c>
    </row>
    <row r="93" spans="1:9" ht="13.15" customHeight="1" x14ac:dyDescent="0.2">
      <c r="A93" s="112" t="s">
        <v>129</v>
      </c>
      <c r="B93" s="91" t="s">
        <v>27</v>
      </c>
      <c r="C93" s="87">
        <v>65</v>
      </c>
      <c r="D93" s="87">
        <v>6755</v>
      </c>
      <c r="E93" s="87">
        <v>69</v>
      </c>
      <c r="F93" s="89">
        <v>0</v>
      </c>
      <c r="G93" s="88">
        <v>0</v>
      </c>
      <c r="H93" s="90">
        <v>0</v>
      </c>
      <c r="I93" s="92">
        <f t="shared" si="0"/>
        <v>-1</v>
      </c>
    </row>
    <row r="94" spans="1:9" ht="13.15" customHeight="1" x14ac:dyDescent="0.2">
      <c r="A94" s="112" t="s">
        <v>78</v>
      </c>
      <c r="B94" s="91" t="s">
        <v>71</v>
      </c>
      <c r="C94" s="87">
        <v>0</v>
      </c>
      <c r="D94" s="87">
        <v>0</v>
      </c>
      <c r="E94" s="87">
        <v>0</v>
      </c>
      <c r="F94" s="89">
        <v>0</v>
      </c>
      <c r="G94" s="88">
        <v>13000</v>
      </c>
      <c r="H94" s="90">
        <v>131</v>
      </c>
      <c r="I94" s="93" t="s">
        <v>14</v>
      </c>
    </row>
    <row r="95" spans="1:9" ht="13.15" customHeight="1" x14ac:dyDescent="0.2">
      <c r="A95" s="112" t="s">
        <v>78</v>
      </c>
      <c r="B95" s="91" t="s">
        <v>27</v>
      </c>
      <c r="C95" s="87">
        <v>21</v>
      </c>
      <c r="D95" s="87">
        <v>2352</v>
      </c>
      <c r="E95" s="87">
        <v>24</v>
      </c>
      <c r="F95" s="89">
        <v>21</v>
      </c>
      <c r="G95" s="88">
        <v>2352</v>
      </c>
      <c r="H95" s="90">
        <v>24</v>
      </c>
      <c r="I95" s="92">
        <f t="shared" si="0"/>
        <v>0</v>
      </c>
    </row>
    <row r="96" spans="1:9" ht="13.15" customHeight="1" x14ac:dyDescent="0.2">
      <c r="A96" s="112" t="s">
        <v>79</v>
      </c>
      <c r="B96" s="91" t="s">
        <v>77</v>
      </c>
      <c r="C96" s="87">
        <v>0</v>
      </c>
      <c r="D96" s="87">
        <v>17350</v>
      </c>
      <c r="E96" s="87">
        <v>350</v>
      </c>
      <c r="F96" s="89">
        <v>0</v>
      </c>
      <c r="G96" s="88">
        <v>2200</v>
      </c>
      <c r="H96" s="90">
        <v>44</v>
      </c>
      <c r="I96" s="92">
        <f t="shared" si="0"/>
        <v>-0.87428571428571433</v>
      </c>
    </row>
    <row r="97" spans="1:9" ht="13.15" customHeight="1" x14ac:dyDescent="0.2">
      <c r="A97" s="112" t="s">
        <v>130</v>
      </c>
      <c r="B97" s="91" t="s">
        <v>118</v>
      </c>
      <c r="C97" s="87">
        <v>2057</v>
      </c>
      <c r="D97" s="87">
        <v>115192</v>
      </c>
      <c r="E97" s="87">
        <v>2189</v>
      </c>
      <c r="F97" s="89">
        <v>1659</v>
      </c>
      <c r="G97" s="88">
        <v>92932</v>
      </c>
      <c r="H97" s="90">
        <v>1765</v>
      </c>
      <c r="I97" s="92">
        <f t="shared" si="0"/>
        <v>-0.1936957514846962</v>
      </c>
    </row>
    <row r="98" spans="1:9" ht="13.15" customHeight="1" x14ac:dyDescent="0.2">
      <c r="A98" s="112" t="s">
        <v>131</v>
      </c>
      <c r="B98" s="91" t="s">
        <v>118</v>
      </c>
      <c r="C98" s="87">
        <v>105</v>
      </c>
      <c r="D98" s="87">
        <v>5880</v>
      </c>
      <c r="E98" s="87">
        <v>112</v>
      </c>
      <c r="F98" s="89">
        <v>0</v>
      </c>
      <c r="G98" s="88">
        <v>0</v>
      </c>
      <c r="H98" s="90">
        <v>0</v>
      </c>
      <c r="I98" s="92">
        <f t="shared" si="0"/>
        <v>-1</v>
      </c>
    </row>
    <row r="99" spans="1:9" ht="13.15" customHeight="1" x14ac:dyDescent="0.2">
      <c r="A99" s="112" t="s">
        <v>131</v>
      </c>
      <c r="B99" s="91" t="s">
        <v>27</v>
      </c>
      <c r="C99" s="87">
        <v>0</v>
      </c>
      <c r="D99" s="87">
        <v>0</v>
      </c>
      <c r="E99" s="87">
        <v>0</v>
      </c>
      <c r="F99" s="89">
        <v>40</v>
      </c>
      <c r="G99" s="88">
        <v>4480</v>
      </c>
      <c r="H99" s="90">
        <v>49</v>
      </c>
      <c r="I99" s="93" t="s">
        <v>14</v>
      </c>
    </row>
    <row r="100" spans="1:9" ht="13.15" customHeight="1" x14ac:dyDescent="0.2">
      <c r="A100" s="112" t="s">
        <v>43</v>
      </c>
      <c r="B100" s="91" t="s">
        <v>200</v>
      </c>
      <c r="C100" s="87">
        <v>0</v>
      </c>
      <c r="D100" s="87">
        <v>13</v>
      </c>
      <c r="E100" s="87">
        <v>255</v>
      </c>
      <c r="F100" s="89">
        <v>0</v>
      </c>
      <c r="G100" s="88">
        <v>0</v>
      </c>
      <c r="H100" s="90">
        <v>0</v>
      </c>
      <c r="I100" s="92">
        <f t="shared" si="0"/>
        <v>-1</v>
      </c>
    </row>
    <row r="101" spans="1:9" ht="13.15" customHeight="1" x14ac:dyDescent="0.2">
      <c r="A101" s="112" t="s">
        <v>43</v>
      </c>
      <c r="B101" s="91" t="s">
        <v>29</v>
      </c>
      <c r="C101" s="87">
        <v>34</v>
      </c>
      <c r="D101" s="87">
        <v>2040</v>
      </c>
      <c r="E101" s="87">
        <v>51</v>
      </c>
      <c r="F101" s="89">
        <v>68</v>
      </c>
      <c r="G101" s="88">
        <v>68</v>
      </c>
      <c r="H101" s="90">
        <v>87</v>
      </c>
      <c r="I101" s="92">
        <f t="shared" si="0"/>
        <v>0.70588235294117652</v>
      </c>
    </row>
    <row r="102" spans="1:9" ht="13.15" customHeight="1" x14ac:dyDescent="0.2">
      <c r="A102" s="112" t="s">
        <v>43</v>
      </c>
      <c r="B102" s="91" t="s">
        <v>30</v>
      </c>
      <c r="C102" s="87">
        <v>3236</v>
      </c>
      <c r="D102" s="87">
        <v>194160</v>
      </c>
      <c r="E102" s="87">
        <v>4873</v>
      </c>
      <c r="F102" s="89">
        <v>5000</v>
      </c>
      <c r="G102" s="88">
        <v>300000</v>
      </c>
      <c r="H102" s="90">
        <v>7530</v>
      </c>
      <c r="I102" s="92">
        <f t="shared" si="0"/>
        <v>0.54524933305971679</v>
      </c>
    </row>
    <row r="103" spans="1:9" ht="13.15" customHeight="1" x14ac:dyDescent="0.2">
      <c r="A103" s="112" t="s">
        <v>132</v>
      </c>
      <c r="B103" s="91" t="s">
        <v>118</v>
      </c>
      <c r="C103" s="87">
        <v>73</v>
      </c>
      <c r="D103" s="87">
        <v>5168</v>
      </c>
      <c r="E103" s="87">
        <v>73</v>
      </c>
      <c r="F103" s="89">
        <v>40</v>
      </c>
      <c r="G103" s="88">
        <v>4400</v>
      </c>
      <c r="H103" s="90">
        <v>33</v>
      </c>
      <c r="I103" s="92">
        <f t="shared" si="0"/>
        <v>-0.54794520547945202</v>
      </c>
    </row>
    <row r="104" spans="1:9" ht="13.15" customHeight="1" x14ac:dyDescent="0.2">
      <c r="A104" s="112" t="s">
        <v>132</v>
      </c>
      <c r="B104" s="91" t="s">
        <v>27</v>
      </c>
      <c r="C104" s="87">
        <v>216</v>
      </c>
      <c r="D104" s="87">
        <v>19812</v>
      </c>
      <c r="E104" s="87">
        <v>234</v>
      </c>
      <c r="F104" s="89">
        <v>0</v>
      </c>
      <c r="G104" s="88">
        <v>0</v>
      </c>
      <c r="H104" s="90">
        <v>0</v>
      </c>
      <c r="I104" s="92">
        <f t="shared" si="0"/>
        <v>-1</v>
      </c>
    </row>
    <row r="105" spans="1:9" ht="13.15" customHeight="1" x14ac:dyDescent="0.2">
      <c r="A105" s="112" t="s">
        <v>139</v>
      </c>
      <c r="B105" s="91" t="s">
        <v>27</v>
      </c>
      <c r="C105" s="87">
        <v>20</v>
      </c>
      <c r="D105" s="87">
        <v>2240</v>
      </c>
      <c r="E105" s="87">
        <v>23</v>
      </c>
      <c r="F105" s="89">
        <v>40</v>
      </c>
      <c r="G105" s="88">
        <v>4480</v>
      </c>
      <c r="H105" s="90">
        <v>49</v>
      </c>
      <c r="I105" s="92">
        <f t="shared" si="0"/>
        <v>1.1304347826086956</v>
      </c>
    </row>
    <row r="106" spans="1:9" ht="13.15" customHeight="1" x14ac:dyDescent="0.2">
      <c r="A106" s="112" t="s">
        <v>176</v>
      </c>
      <c r="B106" s="91" t="s">
        <v>31</v>
      </c>
      <c r="C106" s="87">
        <v>0</v>
      </c>
      <c r="D106" s="87">
        <v>924</v>
      </c>
      <c r="E106" s="87">
        <v>23</v>
      </c>
      <c r="F106" s="89">
        <v>0</v>
      </c>
      <c r="G106" s="88">
        <v>0</v>
      </c>
      <c r="H106" s="90">
        <v>0</v>
      </c>
      <c r="I106" s="92">
        <f t="shared" si="0"/>
        <v>-1</v>
      </c>
    </row>
    <row r="107" spans="1:9" ht="13.15" customHeight="1" x14ac:dyDescent="0.2">
      <c r="A107" s="112" t="s">
        <v>179</v>
      </c>
      <c r="B107" s="91" t="s">
        <v>27</v>
      </c>
      <c r="C107" s="87">
        <v>60</v>
      </c>
      <c r="D107" s="87">
        <v>4320</v>
      </c>
      <c r="E107" s="87">
        <v>83</v>
      </c>
      <c r="F107" s="89">
        <v>0</v>
      </c>
      <c r="G107" s="88">
        <v>0</v>
      </c>
      <c r="H107" s="90">
        <v>0</v>
      </c>
      <c r="I107" s="92">
        <f t="shared" si="0"/>
        <v>-1</v>
      </c>
    </row>
    <row r="108" spans="1:9" ht="13.15" customHeight="1" x14ac:dyDescent="0.2">
      <c r="A108" s="112" t="s">
        <v>36</v>
      </c>
      <c r="B108" s="91" t="s">
        <v>118</v>
      </c>
      <c r="C108" s="87">
        <v>6422</v>
      </c>
      <c r="D108" s="87">
        <v>356054</v>
      </c>
      <c r="E108" s="87">
        <v>6774</v>
      </c>
      <c r="F108" s="89">
        <v>252</v>
      </c>
      <c r="G108" s="88">
        <v>14112</v>
      </c>
      <c r="H108" s="90">
        <v>268</v>
      </c>
      <c r="I108" s="92">
        <f t="shared" si="0"/>
        <v>-0.96043696486566288</v>
      </c>
    </row>
    <row r="109" spans="1:9" ht="13.15" customHeight="1" x14ac:dyDescent="0.2">
      <c r="A109" s="112" t="s">
        <v>36</v>
      </c>
      <c r="B109" s="91" t="s">
        <v>27</v>
      </c>
      <c r="C109" s="87">
        <v>47925</v>
      </c>
      <c r="D109" s="87">
        <v>4162364</v>
      </c>
      <c r="E109" s="87">
        <v>58861</v>
      </c>
      <c r="F109" s="89">
        <v>8584</v>
      </c>
      <c r="G109" s="88">
        <v>713578</v>
      </c>
      <c r="H109" s="90">
        <v>11103</v>
      </c>
      <c r="I109" s="92">
        <f t="shared" si="0"/>
        <v>-0.81136915784645181</v>
      </c>
    </row>
    <row r="110" spans="1:9" ht="13.15" customHeight="1" x14ac:dyDescent="0.2">
      <c r="A110" s="112" t="s">
        <v>178</v>
      </c>
      <c r="B110" s="91" t="s">
        <v>118</v>
      </c>
      <c r="C110" s="87">
        <v>35</v>
      </c>
      <c r="D110" s="87">
        <v>2065</v>
      </c>
      <c r="E110" s="87">
        <v>37</v>
      </c>
      <c r="F110" s="89">
        <v>33</v>
      </c>
      <c r="G110" s="88">
        <v>1848</v>
      </c>
      <c r="H110" s="90">
        <v>35</v>
      </c>
      <c r="I110" s="92">
        <f t="shared" si="0"/>
        <v>-5.4054054054054057E-2</v>
      </c>
    </row>
    <row r="111" spans="1:9" ht="13.15" customHeight="1" x14ac:dyDescent="0.2">
      <c r="A111" s="112" t="s">
        <v>178</v>
      </c>
      <c r="B111" s="91" t="s">
        <v>27</v>
      </c>
      <c r="C111" s="87">
        <v>6</v>
      </c>
      <c r="D111" s="87">
        <v>570</v>
      </c>
      <c r="E111" s="87">
        <v>8</v>
      </c>
      <c r="F111" s="89">
        <v>9</v>
      </c>
      <c r="G111" s="88">
        <v>693</v>
      </c>
      <c r="H111" s="90">
        <v>11</v>
      </c>
      <c r="I111" s="92">
        <f t="shared" si="0"/>
        <v>0.375</v>
      </c>
    </row>
    <row r="112" spans="1:9" ht="13.15" customHeight="1" x14ac:dyDescent="0.2">
      <c r="A112" s="112" t="s">
        <v>140</v>
      </c>
      <c r="B112" s="91" t="s">
        <v>118</v>
      </c>
      <c r="C112" s="87">
        <v>150</v>
      </c>
      <c r="D112" s="87">
        <v>9912</v>
      </c>
      <c r="E112" s="87">
        <v>145</v>
      </c>
      <c r="F112" s="89">
        <v>121</v>
      </c>
      <c r="G112" s="88">
        <v>8176</v>
      </c>
      <c r="H112" s="90">
        <v>119</v>
      </c>
      <c r="I112" s="92">
        <f t="shared" si="0"/>
        <v>-0.1793103448275862</v>
      </c>
    </row>
    <row r="113" spans="1:9" ht="13.15" customHeight="1" x14ac:dyDescent="0.2">
      <c r="A113" s="112" t="s">
        <v>140</v>
      </c>
      <c r="B113" s="91" t="s">
        <v>27</v>
      </c>
      <c r="C113" s="87">
        <v>372</v>
      </c>
      <c r="D113" s="87">
        <v>33630</v>
      </c>
      <c r="E113" s="87">
        <v>350</v>
      </c>
      <c r="F113" s="89">
        <v>300</v>
      </c>
      <c r="G113" s="88">
        <v>28700</v>
      </c>
      <c r="H113" s="90">
        <v>265</v>
      </c>
      <c r="I113" s="92">
        <f t="shared" si="0"/>
        <v>-0.24285714285714285</v>
      </c>
    </row>
    <row r="114" spans="1:9" ht="13.15" customHeight="1" x14ac:dyDescent="0.2">
      <c r="A114" s="112" t="s">
        <v>75</v>
      </c>
      <c r="B114" s="91" t="s">
        <v>77</v>
      </c>
      <c r="C114" s="87">
        <v>0</v>
      </c>
      <c r="D114" s="87">
        <v>7525</v>
      </c>
      <c r="E114" s="87">
        <v>151</v>
      </c>
      <c r="F114" s="89">
        <v>0</v>
      </c>
      <c r="G114" s="88">
        <v>0</v>
      </c>
      <c r="H114" s="90">
        <v>0</v>
      </c>
      <c r="I114" s="92">
        <f t="shared" si="0"/>
        <v>-1</v>
      </c>
    </row>
    <row r="115" spans="1:9" ht="13.15" customHeight="1" x14ac:dyDescent="0.2">
      <c r="A115" s="112" t="s">
        <v>75</v>
      </c>
      <c r="B115" s="91" t="s">
        <v>71</v>
      </c>
      <c r="C115" s="87">
        <v>0</v>
      </c>
      <c r="D115" s="87">
        <v>0</v>
      </c>
      <c r="E115" s="87">
        <v>0</v>
      </c>
      <c r="F115" s="89">
        <v>0</v>
      </c>
      <c r="G115" s="88">
        <v>5200</v>
      </c>
      <c r="H115" s="90">
        <v>105</v>
      </c>
      <c r="I115" s="93" t="s">
        <v>14</v>
      </c>
    </row>
    <row r="116" spans="1:9" ht="13.15" customHeight="1" x14ac:dyDescent="0.2">
      <c r="A116" s="112" t="s">
        <v>75</v>
      </c>
      <c r="B116" s="91" t="s">
        <v>27</v>
      </c>
      <c r="C116" s="87">
        <v>42</v>
      </c>
      <c r="D116" s="87">
        <v>4410</v>
      </c>
      <c r="E116" s="87">
        <v>51</v>
      </c>
      <c r="F116" s="89">
        <v>450</v>
      </c>
      <c r="G116" s="88">
        <v>40588</v>
      </c>
      <c r="H116" s="90">
        <v>565</v>
      </c>
      <c r="I116" s="92">
        <f t="shared" si="0"/>
        <v>10.078431372549019</v>
      </c>
    </row>
    <row r="117" spans="1:9" ht="13.15" customHeight="1" x14ac:dyDescent="0.2">
      <c r="A117" s="112" t="s">
        <v>37</v>
      </c>
      <c r="B117" s="91" t="s">
        <v>24</v>
      </c>
      <c r="C117" s="87">
        <v>63</v>
      </c>
      <c r="D117" s="87">
        <v>2194</v>
      </c>
      <c r="E117" s="87">
        <v>58</v>
      </c>
      <c r="F117" s="89">
        <v>0</v>
      </c>
      <c r="G117" s="88">
        <v>0</v>
      </c>
      <c r="H117" s="90">
        <v>0</v>
      </c>
      <c r="I117" s="92">
        <f t="shared" si="0"/>
        <v>-1</v>
      </c>
    </row>
    <row r="118" spans="1:9" ht="13.15" customHeight="1" x14ac:dyDescent="0.2">
      <c r="A118" s="112" t="s">
        <v>37</v>
      </c>
      <c r="B118" s="91" t="s">
        <v>56</v>
      </c>
      <c r="C118" s="87">
        <v>244</v>
      </c>
      <c r="D118" s="87">
        <v>34516</v>
      </c>
      <c r="E118" s="87">
        <v>252</v>
      </c>
      <c r="F118" s="89">
        <v>0</v>
      </c>
      <c r="G118" s="88">
        <v>0</v>
      </c>
      <c r="H118" s="90">
        <v>0</v>
      </c>
      <c r="I118" s="92">
        <f t="shared" si="0"/>
        <v>-1</v>
      </c>
    </row>
    <row r="119" spans="1:9" ht="13.15" customHeight="1" x14ac:dyDescent="0.2">
      <c r="A119" s="112" t="s">
        <v>37</v>
      </c>
      <c r="B119" s="91" t="s">
        <v>25</v>
      </c>
      <c r="C119" s="87">
        <v>975</v>
      </c>
      <c r="D119" s="87">
        <v>1071</v>
      </c>
      <c r="E119" s="87">
        <v>1563</v>
      </c>
      <c r="F119" s="89">
        <v>0</v>
      </c>
      <c r="G119" s="88">
        <v>0</v>
      </c>
      <c r="H119" s="90">
        <v>0</v>
      </c>
      <c r="I119" s="92">
        <f t="shared" si="0"/>
        <v>-1</v>
      </c>
    </row>
    <row r="120" spans="1:9" ht="13.15" customHeight="1" x14ac:dyDescent="0.2">
      <c r="A120" s="112" t="s">
        <v>37</v>
      </c>
      <c r="B120" s="91" t="s">
        <v>26</v>
      </c>
      <c r="C120" s="87">
        <v>1572</v>
      </c>
      <c r="D120" s="87">
        <v>1811</v>
      </c>
      <c r="E120" s="87">
        <v>2509</v>
      </c>
      <c r="F120" s="89">
        <v>0</v>
      </c>
      <c r="G120" s="88">
        <v>0</v>
      </c>
      <c r="H120" s="90">
        <v>0</v>
      </c>
      <c r="I120" s="92">
        <f t="shared" si="0"/>
        <v>-1</v>
      </c>
    </row>
    <row r="121" spans="1:9" ht="13.15" customHeight="1" x14ac:dyDescent="0.2">
      <c r="A121" s="112" t="s">
        <v>37</v>
      </c>
      <c r="B121" s="91" t="s">
        <v>173</v>
      </c>
      <c r="C121" s="87">
        <v>12</v>
      </c>
      <c r="D121" s="87">
        <v>12</v>
      </c>
      <c r="E121" s="87">
        <v>19</v>
      </c>
      <c r="F121" s="89">
        <v>0</v>
      </c>
      <c r="G121" s="88">
        <v>0</v>
      </c>
      <c r="H121" s="90">
        <v>0</v>
      </c>
      <c r="I121" s="92">
        <f t="shared" si="0"/>
        <v>-1</v>
      </c>
    </row>
    <row r="122" spans="1:9" ht="13.15" customHeight="1" x14ac:dyDescent="0.2">
      <c r="A122" s="112" t="s">
        <v>37</v>
      </c>
      <c r="B122" s="91" t="s">
        <v>119</v>
      </c>
      <c r="C122" s="87">
        <v>84</v>
      </c>
      <c r="D122" s="87">
        <v>84</v>
      </c>
      <c r="E122" s="87">
        <v>136</v>
      </c>
      <c r="F122" s="89">
        <v>0</v>
      </c>
      <c r="G122" s="88">
        <v>0</v>
      </c>
      <c r="H122" s="90">
        <v>0</v>
      </c>
      <c r="I122" s="92">
        <f t="shared" si="0"/>
        <v>-1</v>
      </c>
    </row>
    <row r="123" spans="1:9" ht="13.15" customHeight="1" x14ac:dyDescent="0.2">
      <c r="A123" s="112" t="s">
        <v>37</v>
      </c>
      <c r="B123" s="91" t="s">
        <v>174</v>
      </c>
      <c r="C123" s="87">
        <v>0</v>
      </c>
      <c r="D123" s="87">
        <v>8</v>
      </c>
      <c r="E123" s="87">
        <v>189</v>
      </c>
      <c r="F123" s="89">
        <v>0</v>
      </c>
      <c r="G123" s="88">
        <v>0</v>
      </c>
      <c r="H123" s="90">
        <v>0</v>
      </c>
      <c r="I123" s="92">
        <f t="shared" si="0"/>
        <v>-1</v>
      </c>
    </row>
    <row r="124" spans="1:9" ht="13.15" customHeight="1" x14ac:dyDescent="0.2">
      <c r="A124" s="112" t="s">
        <v>37</v>
      </c>
      <c r="B124" s="91" t="s">
        <v>191</v>
      </c>
      <c r="C124" s="87">
        <v>12</v>
      </c>
      <c r="D124" s="87">
        <v>12</v>
      </c>
      <c r="E124" s="87">
        <v>19</v>
      </c>
      <c r="F124" s="89">
        <v>0</v>
      </c>
      <c r="G124" s="88">
        <v>0</v>
      </c>
      <c r="H124" s="90">
        <v>0</v>
      </c>
      <c r="I124" s="92">
        <f t="shared" si="0"/>
        <v>-1</v>
      </c>
    </row>
    <row r="125" spans="1:9" ht="13.15" customHeight="1" x14ac:dyDescent="0.2">
      <c r="A125" s="112" t="s">
        <v>37</v>
      </c>
      <c r="B125" s="91" t="s">
        <v>120</v>
      </c>
      <c r="C125" s="87">
        <v>70</v>
      </c>
      <c r="D125" s="87">
        <v>70</v>
      </c>
      <c r="E125" s="87">
        <v>113</v>
      </c>
      <c r="F125" s="89">
        <v>0</v>
      </c>
      <c r="G125" s="88">
        <v>0</v>
      </c>
      <c r="H125" s="90">
        <v>0</v>
      </c>
      <c r="I125" s="92">
        <f t="shared" si="0"/>
        <v>-1</v>
      </c>
    </row>
    <row r="126" spans="1:9" ht="13.15" customHeight="1" x14ac:dyDescent="0.2">
      <c r="A126" s="112" t="s">
        <v>37</v>
      </c>
      <c r="B126" s="91" t="s">
        <v>118</v>
      </c>
      <c r="C126" s="87">
        <v>2251</v>
      </c>
      <c r="D126" s="87">
        <v>122652</v>
      </c>
      <c r="E126" s="87">
        <v>2395</v>
      </c>
      <c r="F126" s="89">
        <v>1306</v>
      </c>
      <c r="G126" s="88">
        <v>70777</v>
      </c>
      <c r="H126" s="90">
        <v>1345</v>
      </c>
      <c r="I126" s="92">
        <f t="shared" si="0"/>
        <v>-0.43841336116910229</v>
      </c>
    </row>
    <row r="127" spans="1:9" ht="13.15" customHeight="1" x14ac:dyDescent="0.2">
      <c r="A127" s="112" t="s">
        <v>37</v>
      </c>
      <c r="B127" s="91" t="s">
        <v>27</v>
      </c>
      <c r="C127" s="87">
        <v>17710</v>
      </c>
      <c r="D127" s="87">
        <v>1382267</v>
      </c>
      <c r="E127" s="87">
        <v>22061</v>
      </c>
      <c r="F127" s="89">
        <v>15275</v>
      </c>
      <c r="G127" s="88">
        <v>1164928</v>
      </c>
      <c r="H127" s="90">
        <v>18540</v>
      </c>
      <c r="I127" s="92">
        <f t="shared" si="0"/>
        <v>-0.15960291917864103</v>
      </c>
    </row>
    <row r="128" spans="1:9" ht="13.15" customHeight="1" x14ac:dyDescent="0.2">
      <c r="A128" s="112" t="s">
        <v>37</v>
      </c>
      <c r="B128" s="91" t="s">
        <v>28</v>
      </c>
      <c r="C128" s="87">
        <v>0</v>
      </c>
      <c r="D128" s="87">
        <v>36193</v>
      </c>
      <c r="E128" s="87">
        <v>487</v>
      </c>
      <c r="F128" s="89">
        <v>0</v>
      </c>
      <c r="G128" s="88">
        <v>0</v>
      </c>
      <c r="H128" s="115">
        <v>0</v>
      </c>
      <c r="I128" s="131">
        <f t="shared" si="0"/>
        <v>-1</v>
      </c>
    </row>
    <row r="129" spans="1:9" ht="13.15" customHeight="1" x14ac:dyDescent="0.2">
      <c r="A129" s="18"/>
      <c r="B129" s="109" t="s">
        <v>17</v>
      </c>
      <c r="C129" s="110">
        <f t="shared" ref="C129:H129" si="1">SUM(C16:C128)</f>
        <v>180861</v>
      </c>
      <c r="D129" s="110">
        <f t="shared" si="1"/>
        <v>11748608</v>
      </c>
      <c r="E129" s="111">
        <f t="shared" si="1"/>
        <v>222203</v>
      </c>
      <c r="F129" s="53">
        <f t="shared" si="1"/>
        <v>105474</v>
      </c>
      <c r="G129" s="54">
        <f t="shared" si="1"/>
        <v>7611392</v>
      </c>
      <c r="H129" s="54">
        <f t="shared" si="1"/>
        <v>135026</v>
      </c>
      <c r="I129" s="130">
        <f>(+H129-E129)/E129</f>
        <v>-0.3923304365827644</v>
      </c>
    </row>
    <row r="130" spans="1:9" ht="13.15" customHeight="1" x14ac:dyDescent="0.2">
      <c r="G130" s="136" t="s">
        <v>15</v>
      </c>
      <c r="H130" s="136"/>
      <c r="I130" s="102">
        <f>+(F129-C129)/C129</f>
        <v>-0.41682286396735613</v>
      </c>
    </row>
  </sheetData>
  <sheetProtection selectLockedCells="1" selectUnlockedCells="1"/>
  <mergeCells count="1">
    <mergeCell ref="G130:H130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2022-11-01T15:42:43Z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