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+BHI/"/>
    </mc:Choice>
  </mc:AlternateContent>
  <xr:revisionPtr revIDLastSave="349" documentId="8_{1267F9FA-A416-4512-8C1D-CC6076EB9486}" xr6:coauthVersionLast="47" xr6:coauthVersionMax="47" xr10:uidLastSave="{96B00FB6-B046-4CC8-A460-D9D84620CBF3}"/>
  <bookViews>
    <workbookView xWindow="-4230" yWindow="-16320" windowWidth="29040" windowHeight="1572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buques!$A$12:$R$25</definedName>
    <definedName name="_xlnm._FilterDatabase" localSheetId="5" hidden="1">'esp x destino'!$A$15:$I$67</definedName>
    <definedName name="_xlnm._FilterDatabase" localSheetId="4" hidden="1">'especie y destino'!$A$15:$H$31</definedName>
    <definedName name="_xlnm._FilterDatabase" localSheetId="3" hidden="1">'peras y manz'!$A$12:$E$12</definedName>
    <definedName name="_xlnm.Print_Area" localSheetId="1">buques!$A$1:$G$25</definedName>
    <definedName name="_xlnm.Print_Area" localSheetId="5">'esp x destino'!$A$1:$I$67</definedName>
    <definedName name="_xlnm.Print_Area" localSheetId="4">'especie y destino'!$A$1:$H$65</definedName>
    <definedName name="_xlnm.Print_Area" localSheetId="3">'peras y manz'!$A$1:$F$44</definedName>
    <definedName name="_xlnm.Print_Area" localSheetId="0">Principal!$A$1:$G$60</definedName>
    <definedName name="Excel_BuiltIn__FilterDatabase" localSheetId="1">buques!$A$12:$G$25</definedName>
    <definedName name="Excel_BuiltIn__FilterDatabase" localSheetId="2">exportadores!$A$12:$D$14</definedName>
    <definedName name="Excel_BuiltIn__FilterDatabase_2">buques!$A$12:$G$25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destino'!$A$15:$I$67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destino'!$33:$34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6" i="6" l="1"/>
  <c r="I65" i="6"/>
  <c r="I64" i="6"/>
  <c r="I63" i="6"/>
  <c r="I61" i="6"/>
  <c r="I57" i="6"/>
  <c r="I54" i="6"/>
  <c r="I51" i="6"/>
  <c r="I50" i="6"/>
  <c r="I49" i="6"/>
  <c r="I48" i="6"/>
  <c r="I46" i="6"/>
  <c r="I44" i="6"/>
  <c r="I43" i="6"/>
  <c r="I42" i="6"/>
  <c r="I41" i="6"/>
  <c r="I38" i="6"/>
  <c r="I36" i="6"/>
  <c r="I35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C66" i="6"/>
  <c r="D66" i="6"/>
  <c r="E66" i="6"/>
  <c r="F66" i="6"/>
  <c r="G66" i="6"/>
  <c r="H66" i="6"/>
  <c r="H63" i="5"/>
  <c r="H62" i="5"/>
  <c r="H61" i="5"/>
  <c r="H60" i="5"/>
  <c r="H59" i="5"/>
  <c r="H58" i="5"/>
  <c r="H57" i="5"/>
  <c r="H56" i="5"/>
  <c r="H55" i="5"/>
  <c r="H54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18" i="5"/>
  <c r="H24" i="5"/>
  <c r="H20" i="5"/>
  <c r="E40" i="4" l="1"/>
  <c r="E32" i="4"/>
  <c r="E24" i="4"/>
  <c r="E16" i="4"/>
  <c r="D45" i="4"/>
  <c r="E45" i="4" s="1"/>
  <c r="C45" i="4"/>
  <c r="B45" i="4"/>
  <c r="D55" i="3"/>
  <c r="E52" i="3" s="1"/>
  <c r="C55" i="3"/>
  <c r="B55" i="3"/>
  <c r="E50" i="3"/>
  <c r="E49" i="3"/>
  <c r="E48" i="3"/>
  <c r="E46" i="3"/>
  <c r="E45" i="3"/>
  <c r="E44" i="3"/>
  <c r="E42" i="3"/>
  <c r="E41" i="3"/>
  <c r="E40" i="3"/>
  <c r="E38" i="3"/>
  <c r="E37" i="3"/>
  <c r="E36" i="3"/>
  <c r="E34" i="3"/>
  <c r="E33" i="3"/>
  <c r="E32" i="3"/>
  <c r="E30" i="3"/>
  <c r="E29" i="3"/>
  <c r="E28" i="3"/>
  <c r="E26" i="3"/>
  <c r="E25" i="3"/>
  <c r="E24" i="3"/>
  <c r="E21" i="3"/>
  <c r="E20" i="3"/>
  <c r="E19" i="3"/>
  <c r="E17" i="3"/>
  <c r="E16" i="3"/>
  <c r="E14" i="3"/>
  <c r="F25" i="2"/>
  <c r="E25" i="2"/>
  <c r="D25" i="2"/>
  <c r="E18" i="4" l="1"/>
  <c r="E26" i="4"/>
  <c r="E34" i="4"/>
  <c r="E42" i="4"/>
  <c r="E20" i="4"/>
  <c r="E28" i="4"/>
  <c r="E36" i="4"/>
  <c r="E44" i="4"/>
  <c r="E14" i="4"/>
  <c r="E22" i="4"/>
  <c r="E30" i="4"/>
  <c r="E38" i="4"/>
  <c r="E13" i="4"/>
  <c r="E15" i="4"/>
  <c r="E19" i="4"/>
  <c r="E23" i="4"/>
  <c r="E27" i="4"/>
  <c r="E31" i="4"/>
  <c r="E35" i="4"/>
  <c r="E39" i="4"/>
  <c r="E43" i="4"/>
  <c r="E17" i="4"/>
  <c r="E21" i="4"/>
  <c r="E25" i="4"/>
  <c r="E29" i="4"/>
  <c r="E33" i="4"/>
  <c r="E37" i="4"/>
  <c r="E41" i="4"/>
  <c r="E13" i="3"/>
  <c r="E18" i="3"/>
  <c r="E23" i="3"/>
  <c r="E27" i="3"/>
  <c r="E31" i="3"/>
  <c r="E35" i="3"/>
  <c r="E39" i="3"/>
  <c r="E43" i="3"/>
  <c r="E47" i="3"/>
  <c r="E53" i="3"/>
  <c r="E54" i="3"/>
  <c r="E51" i="3"/>
  <c r="H27" i="5"/>
  <c r="H26" i="5"/>
  <c r="H25" i="5"/>
  <c r="H19" i="5"/>
  <c r="E15" i="3" l="1"/>
  <c r="E22" i="3"/>
  <c r="I16" i="6"/>
  <c r="H35" i="5"/>
  <c r="B30" i="5"/>
  <c r="C30" i="5"/>
  <c r="D30" i="5"/>
  <c r="E30" i="5"/>
  <c r="F30" i="5"/>
  <c r="G30" i="5"/>
  <c r="E55" i="3" l="1"/>
  <c r="G64" i="5" l="1"/>
  <c r="F64" i="5"/>
  <c r="E64" i="5"/>
  <c r="D64" i="5"/>
  <c r="C64" i="5"/>
  <c r="B64" i="5"/>
  <c r="H64" i="5" l="1"/>
  <c r="F12" i="6" l="1"/>
  <c r="E12" i="5"/>
  <c r="E11" i="4"/>
  <c r="E10" i="3"/>
  <c r="F10" i="2"/>
  <c r="H30" i="5" l="1"/>
  <c r="I67" i="6"/>
  <c r="H65" i="5"/>
  <c r="H31" i="5"/>
</calcChain>
</file>

<file path=xl/sharedStrings.xml><?xml version="1.0" encoding="utf-8"?>
<sst xmlns="http://schemas.openxmlformats.org/spreadsheetml/2006/main" count="337" uniqueCount="144">
  <si>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</si>
  <si>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</si>
  <si>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</si>
  <si>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</si>
  <si>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</si>
  <si>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</si>
  <si>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</si>
  <si>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</si>
  <si>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</si>
  <si>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</si>
  <si>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</si>
  <si>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</si>
  <si>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</si>
  <si>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</si>
  <si>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</si>
  <si>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</si>
  <si>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</si>
  <si>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</si>
  <si>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</si>
  <si>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</si>
  <si>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</si>
  <si>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</si>
  <si>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</si>
  <si>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</si>
  <si>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</si>
  <si>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</si>
  <si>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>COLOMBIA</t>
  </si>
  <si>
    <t xml:space="preserve">BRASIL              </t>
  </si>
  <si>
    <t xml:space="preserve">PERU                </t>
  </si>
  <si>
    <t xml:space="preserve"> </t>
  </si>
  <si>
    <t>Comparativo 2020 vs 2021 Especies y Destinos</t>
  </si>
  <si>
    <t>Comparativo 2020 vs 2021 Especies por Destinos</t>
  </si>
  <si>
    <t>TEMPORADA 2022</t>
  </si>
  <si>
    <t xml:space="preserve">UNIPAR INDUPA SAIC  </t>
  </si>
  <si>
    <t>Temporada 2022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</si>
  <si>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</si>
  <si>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</si>
  <si>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</si>
  <si>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</si>
  <si>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</si>
  <si>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GIRASOL</t>
  </si>
  <si>
    <t>MARRUECOS</t>
  </si>
  <si>
    <t>MEXICO</t>
  </si>
  <si>
    <t>PBHI</t>
  </si>
  <si>
    <t xml:space="preserve">MADRID TRADER V303  </t>
  </si>
  <si>
    <t xml:space="preserve">LONDON TRADER V 304 </t>
  </si>
  <si>
    <t>Buques - Temporada 2023</t>
  </si>
  <si>
    <t>Exportadores - Temporada 2023</t>
  </si>
  <si>
    <t>Exportadores - Temporada 2023 (Manzana y Pera)</t>
  </si>
  <si>
    <t>Comparativos Temporada 2022 Vs. 2023 Especies y Destinos</t>
  </si>
  <si>
    <t>Comparativos Temporada 2022 Vs. 2023 Especies por Destinos</t>
  </si>
  <si>
    <t>Temporada 2023</t>
  </si>
  <si>
    <t>TEMPORADA 2023</t>
  </si>
  <si>
    <t>TURQUIA</t>
  </si>
  <si>
    <t>SEM GRAN</t>
  </si>
  <si>
    <t>Datos al 28/02/2023</t>
  </si>
  <si>
    <t xml:space="preserve">BALTIC JASMINE      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</si>
  <si>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</si>
  <si>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</si>
  <si>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</si>
  <si>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</si>
  <si>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</si>
  <si>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</si>
  <si>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</si>
  <si>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</si>
  <si>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MERIDIAN 308 MK     </t>
  </si>
  <si>
    <t>PSAE</t>
  </si>
  <si>
    <t>PAT. FRUITS TRADE SA</t>
  </si>
  <si>
    <t xml:space="preserve">PAI S.A.     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</si>
  <si>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</si>
  <si>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</si>
  <si>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</si>
  <si>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</si>
  <si>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BOSCHI HNOS S.A.    </t>
  </si>
  <si>
    <t xml:space="preserve">BATTAGLIO ARG. SA   </t>
  </si>
  <si>
    <t xml:space="preserve">DON CLEMENTE SRL    </t>
  </si>
  <si>
    <t xml:space="preserve">CLASICA S.R.L.      </t>
  </si>
  <si>
    <t xml:space="preserve">KLEPPE S.A.         </t>
  </si>
  <si>
    <t>FRUTAS SENSACION SRL</t>
  </si>
  <si>
    <t xml:space="preserve">AGROFRUITS SRL      </t>
  </si>
  <si>
    <t xml:space="preserve">FRUIT WORLD SA      </t>
  </si>
  <si>
    <t xml:space="preserve">LA CONQUISTA SRL    </t>
  </si>
  <si>
    <t xml:space="preserve">TREVISUR SA         </t>
  </si>
  <si>
    <t>FRIGORI CINCO SALTOS</t>
  </si>
  <si>
    <t xml:space="preserve">ECOFRUT SA          </t>
  </si>
  <si>
    <t xml:space="preserve">TEOREMA SRL         </t>
  </si>
  <si>
    <t xml:space="preserve">VERFRUT             </t>
  </si>
  <si>
    <t xml:space="preserve">GOLDEN EXPORTSRL    </t>
  </si>
  <si>
    <t xml:space="preserve">RAFICO S.A          </t>
  </si>
  <si>
    <t xml:space="preserve">MIELE S.A.          </t>
  </si>
  <si>
    <t xml:space="preserve">TERRAFRUIT          </t>
  </si>
  <si>
    <t xml:space="preserve">FRUIT AND HEALTH SA </t>
  </si>
  <si>
    <t xml:space="preserve">CASTRO FRANCO G.    </t>
  </si>
  <si>
    <t xml:space="preserve">MI VIEJO SA         </t>
  </si>
  <si>
    <t xml:space="preserve">FRESH AND GOOD SPA  </t>
  </si>
  <si>
    <t xml:space="preserve">MISTICA SRL         </t>
  </si>
  <si>
    <t xml:space="preserve">ARGESA SA           </t>
  </si>
  <si>
    <t xml:space="preserve">RUCARAY             </t>
  </si>
  <si>
    <t xml:space="preserve">CAUQUEN ARG. SA     </t>
  </si>
  <si>
    <t xml:space="preserve">CIPOLE S.A.S        </t>
  </si>
  <si>
    <t xml:space="preserve">GEOFRUIT            </t>
  </si>
  <si>
    <t xml:space="preserve">AGROSAN             </t>
  </si>
  <si>
    <t xml:space="preserve">TERRUÑO DE LA PATAG </t>
  </si>
  <si>
    <t xml:space="preserve">THE O'STRAD.COMP.SA </t>
  </si>
  <si>
    <t>TOTAL FRUIT COMERC S</t>
  </si>
  <si>
    <t xml:space="preserve">GRAVO               </t>
  </si>
  <si>
    <t xml:space="preserve">EXPO FRUIT GROWERS  </t>
  </si>
  <si>
    <t>CIRUELA</t>
  </si>
  <si>
    <t>DURAZNO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</si>
  <si>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</si>
  <si>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</si>
  <si>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</si>
  <si>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</si>
  <si>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</si>
  <si>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UVA</t>
  </si>
  <si>
    <t>---%</t>
  </si>
  <si>
    <t xml:space="preserve">ALEMANIA            </t>
  </si>
  <si>
    <t xml:space="preserve">ARABIA              </t>
  </si>
  <si>
    <t xml:space="preserve">CANADA              </t>
  </si>
  <si>
    <t>CHILE</t>
  </si>
  <si>
    <t>ECUADOR</t>
  </si>
  <si>
    <t xml:space="preserve">EMIRATOS ARABES     </t>
  </si>
  <si>
    <t xml:space="preserve">FINLANDIA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</si>
  <si>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</si>
  <si>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</si>
  <si>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</si>
  <si>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</si>
  <si>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</si>
  <si>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</si>
  <si>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</si>
  <si>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</si>
  <si>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</si>
  <si>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NORUEGA             </t>
  </si>
  <si>
    <t xml:space="preserve">OMAN    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</si>
  <si>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</si>
  <si>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</si>
  <si>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</si>
  <si>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</si>
  <si>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t xml:space="preserve">ESPAÑA              </t>
  </si>
  <si>
    <t xml:space="preserve">IRLANDA             </t>
  </si>
  <si>
    <t xml:space="preserve">PORTUGAL            </t>
  </si>
  <si>
    <t xml:space="preserve">CIRUELA             </t>
  </si>
  <si>
    <t xml:space="preserve">DURAZNO             </t>
  </si>
  <si>
    <t xml:space="preserve">UVA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</si>
</sst>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  <numFmt numFmtId="168" formatCode="0.0%"/>
  </numFmts>
  <fonts count="26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  <font>
      <b/>
      <sz val="11"/>
      <color indexed="62"/>
      <name val="Consolas"/>
      <family val="3"/>
    </font>
    <font>
      <b/>
      <sz val="9"/>
      <name val="Consolas"/>
      <family val="3"/>
    </font>
    <font>
      <sz val="9"/>
      <name val="Consolas"/>
      <family val="3"/>
    </font>
    <font>
      <sz val="8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3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0" fontId="22" fillId="0" borderId="0" xfId="0" applyFont="1"/>
    <xf numFmtId="0" fontId="23" fillId="2" borderId="10" xfId="0" applyFont="1" applyFill="1" applyBorder="1"/>
    <xf numFmtId="0" fontId="23" fillId="3" borderId="11" xfId="0" applyFont="1" applyFill="1" applyBorder="1"/>
    <xf numFmtId="0" fontId="23" fillId="2" borderId="16" xfId="0" applyFont="1" applyFill="1" applyBorder="1"/>
    <xf numFmtId="0" fontId="23" fillId="3" borderId="5" xfId="0" applyFont="1" applyFill="1" applyBorder="1"/>
    <xf numFmtId="0" fontId="24" fillId="2" borderId="11" xfId="0" applyFont="1" applyFill="1" applyBorder="1"/>
    <xf numFmtId="0" fontId="23" fillId="2" borderId="12" xfId="0" applyFont="1" applyFill="1" applyBorder="1"/>
    <xf numFmtId="0" fontId="23" fillId="3" borderId="12" xfId="0" applyFont="1" applyFill="1" applyBorder="1"/>
    <xf numFmtId="168" fontId="25" fillId="0" borderId="0" xfId="6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0" fontId="12" fillId="0" borderId="28" xfId="0" applyFont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0" t="s">
        <v>55</v>
      </c>
      <c r="D11" s="130"/>
      <c r="E11" s="130"/>
    </row>
    <row r="12" spans="2:5" x14ac:dyDescent="0.2">
      <c r="E12" s="2" t="s">
        <v>29</v>
      </c>
    </row>
    <row r="40" spans="1:7" ht="15.75" x14ac:dyDescent="0.25">
      <c r="A40" s="130" t="s">
        <v>32</v>
      </c>
      <c r="B40" s="130"/>
      <c r="C40" s="130"/>
      <c r="D40" s="130"/>
      <c r="E40" s="130"/>
      <c r="F40" s="130"/>
      <c r="G40" s="130"/>
    </row>
    <row r="41" spans="1:7" x14ac:dyDescent="0.2">
      <c r="A41" s="131" t="s">
        <v>19</v>
      </c>
      <c r="B41" s="131"/>
      <c r="C41" s="131"/>
      <c r="D41" s="131"/>
      <c r="E41" s="131"/>
      <c r="F41" s="131"/>
      <c r="G41" s="131"/>
    </row>
    <row r="42" spans="1:7" x14ac:dyDescent="0.2">
      <c r="A42" s="131" t="s">
        <v>20</v>
      </c>
      <c r="B42" s="131"/>
      <c r="C42" s="131"/>
      <c r="D42" s="131"/>
      <c r="E42" s="131"/>
      <c r="F42" s="131"/>
      <c r="G42" s="131"/>
    </row>
    <row r="43" spans="1:7" x14ac:dyDescent="0.2">
      <c r="A43" s="131" t="s">
        <v>0</v>
      </c>
      <c r="B43" s="131"/>
      <c r="C43" s="131"/>
      <c r="D43" s="131"/>
      <c r="E43" s="131"/>
      <c r="F43" s="131"/>
      <c r="G43" s="131"/>
    </row>
    <row r="44" spans="1:7" x14ac:dyDescent="0.2">
      <c r="A44" s="131" t="s">
        <v>30</v>
      </c>
      <c r="B44" s="131"/>
      <c r="C44" s="131"/>
      <c r="D44" s="131"/>
      <c r="E44" s="131"/>
      <c r="F44" s="131"/>
      <c r="G44" s="131"/>
    </row>
    <row r="45" spans="1:7" x14ac:dyDescent="0.2">
      <c r="A45" s="131" t="s">
        <v>31</v>
      </c>
      <c r="B45" s="131"/>
      <c r="C45" s="131"/>
      <c r="D45" s="131"/>
      <c r="E45" s="131"/>
      <c r="F45" s="131"/>
      <c r="G45" s="131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32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ht="15" x14ac:dyDescent="0.25">
      <c r="A10" s="121" t="s">
        <v>46</v>
      </c>
      <c r="B10" s="4"/>
      <c r="C10" s="4"/>
      <c r="D10" s="4"/>
      <c r="E10" s="4"/>
      <c r="F10" s="5" t="str">
        <f>Principal!C11</f>
        <v>Datos al 28/02/2023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0" t="s">
        <v>44</v>
      </c>
      <c r="C13" s="69">
        <v>44953</v>
      </c>
      <c r="D13" s="70">
        <v>2670</v>
      </c>
      <c r="E13" s="70">
        <v>112826</v>
      </c>
      <c r="F13" s="70">
        <v>3953</v>
      </c>
      <c r="G13" s="71" t="s">
        <v>43</v>
      </c>
      <c r="H13" s="9"/>
    </row>
    <row r="14" spans="1:18" x14ac:dyDescent="0.2">
      <c r="A14" s="10">
        <v>2</v>
      </c>
      <c r="B14" s="68" t="s">
        <v>45</v>
      </c>
      <c r="C14" s="69">
        <v>44956</v>
      </c>
      <c r="D14" s="70">
        <v>68</v>
      </c>
      <c r="E14" s="70">
        <v>68</v>
      </c>
      <c r="F14" s="70">
        <v>72</v>
      </c>
      <c r="G14" s="71" t="s">
        <v>43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8" t="s">
        <v>56</v>
      </c>
      <c r="C15" s="69">
        <v>44963</v>
      </c>
      <c r="D15" s="70">
        <v>4880</v>
      </c>
      <c r="E15" s="70">
        <v>354935</v>
      </c>
      <c r="F15" s="70">
        <v>5699</v>
      </c>
      <c r="G15" s="71" t="s">
        <v>66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8" t="s">
        <v>57</v>
      </c>
      <c r="C16" s="69">
        <v>44965</v>
      </c>
      <c r="D16" s="70">
        <v>1354</v>
      </c>
      <c r="E16" s="70">
        <v>87010</v>
      </c>
      <c r="F16" s="70">
        <v>1654</v>
      </c>
      <c r="G16" s="71" t="s">
        <v>66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8" t="s">
        <v>58</v>
      </c>
      <c r="C17" s="69">
        <v>44965</v>
      </c>
      <c r="D17" s="70">
        <v>1789</v>
      </c>
      <c r="E17" s="70">
        <v>149343</v>
      </c>
      <c r="F17" s="70">
        <v>2196</v>
      </c>
      <c r="G17" s="71" t="s">
        <v>66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8" t="s">
        <v>59</v>
      </c>
      <c r="C18" s="69">
        <v>44969</v>
      </c>
      <c r="D18" s="70">
        <v>1707</v>
      </c>
      <c r="E18" s="70">
        <v>109675</v>
      </c>
      <c r="F18" s="70">
        <v>2082</v>
      </c>
      <c r="G18" s="71" t="s">
        <v>66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8" t="s">
        <v>60</v>
      </c>
      <c r="C19" s="69">
        <v>44969</v>
      </c>
      <c r="D19" s="70">
        <v>1639</v>
      </c>
      <c r="E19" s="70">
        <v>126197</v>
      </c>
      <c r="F19" s="70">
        <v>2051</v>
      </c>
      <c r="G19" s="71" t="s">
        <v>66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8" t="s">
        <v>61</v>
      </c>
      <c r="C20" s="69">
        <v>44977</v>
      </c>
      <c r="D20" s="70">
        <v>1238</v>
      </c>
      <c r="E20" s="70">
        <v>78503</v>
      </c>
      <c r="F20" s="70">
        <v>1499</v>
      </c>
      <c r="G20" s="71" t="s">
        <v>66</v>
      </c>
      <c r="H20" s="11"/>
      <c r="L20" s="12"/>
      <c r="N20" s="13"/>
      <c r="P20" s="14"/>
      <c r="Q20" s="14"/>
      <c r="R20" s="14"/>
    </row>
    <row r="21" spans="1:18" x14ac:dyDescent="0.2">
      <c r="A21" s="10"/>
      <c r="B21" s="68" t="s">
        <v>62</v>
      </c>
      <c r="C21" s="69">
        <v>44977</v>
      </c>
      <c r="D21" s="70">
        <v>2056</v>
      </c>
      <c r="E21" s="70">
        <v>181718</v>
      </c>
      <c r="F21" s="70">
        <v>2488</v>
      </c>
      <c r="G21" s="71" t="s">
        <v>66</v>
      </c>
      <c r="H21" s="11"/>
      <c r="L21" s="12"/>
      <c r="N21" s="13"/>
      <c r="P21" s="14"/>
      <c r="Q21" s="14"/>
      <c r="R21" s="14"/>
    </row>
    <row r="22" spans="1:18" x14ac:dyDescent="0.2">
      <c r="A22" s="10">
        <v>7</v>
      </c>
      <c r="B22" s="68" t="s">
        <v>63</v>
      </c>
      <c r="C22" s="69">
        <v>44979</v>
      </c>
      <c r="D22" s="70">
        <v>5352</v>
      </c>
      <c r="E22" s="70">
        <v>433396</v>
      </c>
      <c r="F22" s="70">
        <v>6018</v>
      </c>
      <c r="G22" s="71" t="s">
        <v>66</v>
      </c>
      <c r="H22" s="11"/>
      <c r="L22" s="12"/>
      <c r="N22" s="13"/>
      <c r="P22" s="14"/>
      <c r="Q22" s="14"/>
      <c r="R22" s="14"/>
    </row>
    <row r="23" spans="1:18" x14ac:dyDescent="0.2">
      <c r="A23" s="10">
        <v>8</v>
      </c>
      <c r="B23" s="68" t="s">
        <v>64</v>
      </c>
      <c r="C23" s="69">
        <v>44983</v>
      </c>
      <c r="D23" s="70">
        <v>1884</v>
      </c>
      <c r="E23" s="70">
        <v>135967</v>
      </c>
      <c r="F23" s="70">
        <v>2286</v>
      </c>
      <c r="G23" s="71" t="s">
        <v>66</v>
      </c>
      <c r="H23" s="11"/>
      <c r="L23" s="12"/>
      <c r="N23" s="13"/>
      <c r="P23" s="14"/>
      <c r="Q23" s="14"/>
      <c r="R23" s="14"/>
    </row>
    <row r="24" spans="1:18" x14ac:dyDescent="0.2">
      <c r="A24" s="10"/>
      <c r="B24" s="68" t="s">
        <v>65</v>
      </c>
      <c r="C24" s="69">
        <v>44983</v>
      </c>
      <c r="D24" s="70">
        <v>2075</v>
      </c>
      <c r="E24" s="70">
        <v>179035</v>
      </c>
      <c r="F24" s="70">
        <v>2518</v>
      </c>
      <c r="G24" s="71" t="s">
        <v>66</v>
      </c>
      <c r="H24" s="11"/>
      <c r="L24" s="12"/>
      <c r="N24" s="13"/>
      <c r="P24" s="14"/>
      <c r="Q24" s="14"/>
      <c r="R24" s="14"/>
    </row>
    <row r="25" spans="1:18" x14ac:dyDescent="0.2">
      <c r="A25" s="16"/>
      <c r="B25" s="99"/>
      <c r="C25" s="100" t="s">
        <v>8</v>
      </c>
      <c r="D25" s="99">
        <f>SUM(D13:D24)</f>
        <v>26712</v>
      </c>
      <c r="E25" s="99">
        <f>SUM(E13:E24)</f>
        <v>1948673</v>
      </c>
      <c r="F25" s="100">
        <f>SUM(F13:F24)</f>
        <v>32516</v>
      </c>
      <c r="G25" s="100"/>
      <c r="H25" s="17"/>
      <c r="P25" s="15"/>
      <c r="Q25" s="15"/>
      <c r="R25" s="15"/>
    </row>
    <row r="27" spans="1:18" x14ac:dyDescent="0.2">
      <c r="D27" s="22"/>
      <c r="E27" s="22"/>
      <c r="F27" s="22"/>
    </row>
    <row r="28" spans="1:18" x14ac:dyDescent="0.2">
      <c r="D28" s="22"/>
      <c r="E28" s="22"/>
      <c r="F28" s="22"/>
    </row>
    <row r="29" spans="1:18" x14ac:dyDescent="0.2">
      <c r="E29" s="22"/>
    </row>
    <row r="32" spans="1:18" x14ac:dyDescent="0.2">
      <c r="F32" s="85"/>
      <c r="G32" s="85"/>
      <c r="H32" s="85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55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ht="15" x14ac:dyDescent="0.25">
      <c r="A10" s="121" t="s">
        <v>47</v>
      </c>
      <c r="B10" s="4"/>
      <c r="C10" s="4"/>
      <c r="D10" s="4"/>
      <c r="E10" s="5" t="str">
        <f>Principal!C11</f>
        <v>Datos al 28/02/2023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80" t="s">
        <v>67</v>
      </c>
      <c r="B13" s="5">
        <v>3332</v>
      </c>
      <c r="C13" s="5">
        <v>262465</v>
      </c>
      <c r="D13" s="5">
        <v>3920</v>
      </c>
      <c r="E13" s="119">
        <f t="shared" ref="E13:E54" si="0">+D13/$D$55</f>
        <v>0.12055603395251568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80" t="s">
        <v>68</v>
      </c>
      <c r="B14" s="5">
        <v>3088</v>
      </c>
      <c r="C14" s="5">
        <v>222152</v>
      </c>
      <c r="D14" s="5">
        <v>3371</v>
      </c>
      <c r="E14" s="119">
        <f t="shared" si="0"/>
        <v>0.10367203838110468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80" t="s">
        <v>21</v>
      </c>
      <c r="B15" s="5">
        <v>1794</v>
      </c>
      <c r="C15" s="5">
        <v>107466</v>
      </c>
      <c r="D15" s="5">
        <v>2819</v>
      </c>
      <c r="E15" s="119">
        <f t="shared" si="0"/>
        <v>8.6695780538811662E-2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80" t="s">
        <v>69</v>
      </c>
      <c r="B16" s="5">
        <v>2409</v>
      </c>
      <c r="C16" s="5">
        <v>191563</v>
      </c>
      <c r="D16" s="5">
        <v>2777</v>
      </c>
      <c r="E16" s="119">
        <f t="shared" si="0"/>
        <v>8.5404108746463286E-2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80" t="s">
        <v>70</v>
      </c>
      <c r="B17" s="5">
        <v>1794</v>
      </c>
      <c r="C17" s="5">
        <v>153120</v>
      </c>
      <c r="D17" s="5">
        <v>2175</v>
      </c>
      <c r="E17" s="119">
        <f t="shared" si="0"/>
        <v>6.6890146389469801E-2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80" t="s">
        <v>71</v>
      </c>
      <c r="B18" s="5">
        <v>1777</v>
      </c>
      <c r="C18" s="5">
        <v>118496</v>
      </c>
      <c r="D18" s="5">
        <v>2073</v>
      </c>
      <c r="E18" s="119">
        <f t="shared" si="0"/>
        <v>6.3753229179480869E-2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80" t="s">
        <v>72</v>
      </c>
      <c r="B19" s="5">
        <v>1500</v>
      </c>
      <c r="C19" s="5">
        <v>105630</v>
      </c>
      <c r="D19" s="5">
        <v>1803</v>
      </c>
      <c r="E19" s="119">
        <f t="shared" si="0"/>
        <v>5.5449624800098414E-2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80" t="s">
        <v>73</v>
      </c>
      <c r="B20" s="5">
        <v>1164</v>
      </c>
      <c r="C20" s="5">
        <v>75456</v>
      </c>
      <c r="D20" s="5">
        <v>1432</v>
      </c>
      <c r="E20" s="119">
        <f t="shared" si="0"/>
        <v>4.4039857301021036E-2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80" t="s">
        <v>74</v>
      </c>
      <c r="B21" s="5">
        <v>1015</v>
      </c>
      <c r="C21" s="5">
        <v>93960</v>
      </c>
      <c r="D21" s="5">
        <v>1268</v>
      </c>
      <c r="E21" s="119">
        <f t="shared" si="0"/>
        <v>3.8996186492803543E-2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80" t="s">
        <v>33</v>
      </c>
      <c r="B22" s="5">
        <v>944</v>
      </c>
      <c r="C22" s="5">
        <v>5428</v>
      </c>
      <c r="D22" s="5">
        <v>1206</v>
      </c>
      <c r="E22" s="119">
        <f t="shared" si="0"/>
        <v>3.7089432894574975E-2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80" t="s">
        <v>75</v>
      </c>
      <c r="B23" s="5">
        <v>860</v>
      </c>
      <c r="C23" s="5">
        <v>78008</v>
      </c>
      <c r="D23" s="5">
        <v>1092</v>
      </c>
      <c r="E23" s="119">
        <f t="shared" si="0"/>
        <v>3.3583466601057939E-2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80" t="s">
        <v>76</v>
      </c>
      <c r="B24" s="5">
        <v>837</v>
      </c>
      <c r="C24" s="5">
        <v>57678</v>
      </c>
      <c r="D24" s="5">
        <v>1058</v>
      </c>
      <c r="E24" s="119">
        <f t="shared" si="0"/>
        <v>3.2537827531061631E-2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80" t="s">
        <v>77</v>
      </c>
      <c r="B25" s="5">
        <v>837</v>
      </c>
      <c r="C25" s="5">
        <v>58749</v>
      </c>
      <c r="D25" s="5">
        <v>1004</v>
      </c>
      <c r="E25" s="119">
        <f t="shared" si="0"/>
        <v>3.087710665518514E-2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80" t="s">
        <v>78</v>
      </c>
      <c r="B26" s="5">
        <v>787</v>
      </c>
      <c r="C26" s="5">
        <v>48899</v>
      </c>
      <c r="D26" s="5">
        <v>992</v>
      </c>
      <c r="E26" s="119">
        <f t="shared" si="0"/>
        <v>3.0508057571657029E-2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80" t="s">
        <v>79</v>
      </c>
      <c r="B27" s="5">
        <v>502</v>
      </c>
      <c r="C27" s="5">
        <v>30568</v>
      </c>
      <c r="D27" s="5">
        <v>608</v>
      </c>
      <c r="E27" s="119">
        <f t="shared" si="0"/>
        <v>1.8698486898757534E-2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80" t="s">
        <v>80</v>
      </c>
      <c r="B28" s="5">
        <v>457</v>
      </c>
      <c r="C28" s="5">
        <v>30292</v>
      </c>
      <c r="D28" s="5">
        <v>571</v>
      </c>
      <c r="E28" s="119">
        <f t="shared" si="0"/>
        <v>1.7560585557879198E-2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80" t="s">
        <v>81</v>
      </c>
      <c r="B29" s="5">
        <v>440</v>
      </c>
      <c r="C29" s="5">
        <v>33280</v>
      </c>
      <c r="D29" s="5">
        <v>562</v>
      </c>
      <c r="E29" s="119">
        <f t="shared" si="0"/>
        <v>1.7283798745233114E-2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80" t="s">
        <v>82</v>
      </c>
      <c r="B30" s="5">
        <v>396</v>
      </c>
      <c r="C30" s="5">
        <v>32171</v>
      </c>
      <c r="D30" s="5">
        <v>439</v>
      </c>
      <c r="E30" s="119">
        <f t="shared" si="0"/>
        <v>1.3501045639069996E-2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80" t="s">
        <v>83</v>
      </c>
      <c r="B31" s="5">
        <v>348</v>
      </c>
      <c r="C31" s="5">
        <v>30746</v>
      </c>
      <c r="D31" s="5">
        <v>438</v>
      </c>
      <c r="E31" s="119">
        <f t="shared" si="0"/>
        <v>1.3470291548775987E-2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80" t="s">
        <v>84</v>
      </c>
      <c r="B32" s="5">
        <v>345</v>
      </c>
      <c r="C32" s="5">
        <v>25495</v>
      </c>
      <c r="D32" s="5">
        <v>433</v>
      </c>
      <c r="E32" s="119">
        <f t="shared" si="0"/>
        <v>1.3316521097305942E-2</v>
      </c>
      <c r="H32" s="18"/>
      <c r="I32" s="19"/>
      <c r="J32" s="19"/>
      <c r="K32" s="19"/>
      <c r="M32" s="18"/>
      <c r="N32" s="19"/>
      <c r="O32" s="19"/>
      <c r="P32" s="19"/>
    </row>
    <row r="33" spans="1:16" x14ac:dyDescent="0.2">
      <c r="A33" s="80" t="s">
        <v>85</v>
      </c>
      <c r="B33" s="5">
        <v>289</v>
      </c>
      <c r="C33" s="5">
        <v>29058</v>
      </c>
      <c r="D33" s="5">
        <v>382</v>
      </c>
      <c r="E33" s="119">
        <f t="shared" si="0"/>
        <v>1.1748062492311478E-2</v>
      </c>
      <c r="H33" s="18"/>
      <c r="I33" s="19"/>
      <c r="J33" s="19"/>
      <c r="K33" s="19"/>
      <c r="M33" s="18"/>
      <c r="N33" s="19"/>
      <c r="O33" s="19"/>
      <c r="P33" s="19"/>
    </row>
    <row r="34" spans="1:16" x14ac:dyDescent="0.2">
      <c r="A34" s="80" t="s">
        <v>86</v>
      </c>
      <c r="B34" s="5">
        <v>280</v>
      </c>
      <c r="C34" s="5">
        <v>30880</v>
      </c>
      <c r="D34" s="5">
        <v>324</v>
      </c>
      <c r="E34" s="119">
        <f t="shared" si="0"/>
        <v>9.964325255258949E-3</v>
      </c>
      <c r="H34" s="18"/>
      <c r="I34" s="19"/>
      <c r="J34" s="19"/>
      <c r="K34" s="19"/>
      <c r="M34" s="18"/>
      <c r="N34" s="19"/>
      <c r="O34" s="19"/>
      <c r="P34" s="19"/>
    </row>
    <row r="35" spans="1:16" x14ac:dyDescent="0.2">
      <c r="A35" s="80" t="s">
        <v>87</v>
      </c>
      <c r="B35" s="5">
        <v>200</v>
      </c>
      <c r="C35" s="5">
        <v>14400</v>
      </c>
      <c r="D35" s="5">
        <v>240</v>
      </c>
      <c r="E35" s="119">
        <f t="shared" si="0"/>
        <v>7.3809816705621848E-3</v>
      </c>
      <c r="H35" s="18"/>
      <c r="I35" s="19"/>
      <c r="J35" s="19"/>
      <c r="K35" s="19"/>
      <c r="M35" s="18"/>
      <c r="N35" s="19"/>
      <c r="O35" s="19"/>
      <c r="P35" s="19"/>
    </row>
    <row r="36" spans="1:16" x14ac:dyDescent="0.2">
      <c r="A36" s="80" t="s">
        <v>88</v>
      </c>
      <c r="B36" s="5">
        <v>168</v>
      </c>
      <c r="C36" s="5">
        <v>14994</v>
      </c>
      <c r="D36" s="5">
        <v>194</v>
      </c>
      <c r="E36" s="119">
        <f t="shared" si="0"/>
        <v>5.966293517037766E-3</v>
      </c>
      <c r="H36" s="18"/>
      <c r="I36" s="19"/>
      <c r="J36" s="19"/>
      <c r="K36" s="19"/>
      <c r="M36" s="18"/>
      <c r="N36" s="19"/>
      <c r="O36" s="19"/>
      <c r="P36" s="19"/>
    </row>
    <row r="37" spans="1:16" x14ac:dyDescent="0.2">
      <c r="A37" s="80" t="s">
        <v>89</v>
      </c>
      <c r="B37" s="5">
        <v>160</v>
      </c>
      <c r="C37" s="5">
        <v>9154</v>
      </c>
      <c r="D37" s="5">
        <v>180</v>
      </c>
      <c r="E37" s="119">
        <f t="shared" si="0"/>
        <v>5.5357362529216388E-3</v>
      </c>
      <c r="H37" s="18"/>
      <c r="I37" s="19"/>
      <c r="J37" s="19"/>
      <c r="K37" s="19"/>
      <c r="M37" s="18"/>
      <c r="N37" s="19"/>
      <c r="O37" s="19"/>
      <c r="P37" s="19"/>
    </row>
    <row r="38" spans="1:16" x14ac:dyDescent="0.2">
      <c r="A38" s="80" t="s">
        <v>90</v>
      </c>
      <c r="B38" s="5">
        <v>140</v>
      </c>
      <c r="C38" s="5">
        <v>16578</v>
      </c>
      <c r="D38" s="5">
        <v>164</v>
      </c>
      <c r="E38" s="119">
        <f t="shared" si="0"/>
        <v>5.043670808217493E-3</v>
      </c>
      <c r="H38" s="18"/>
      <c r="I38" s="19"/>
      <c r="J38" s="19"/>
      <c r="K38" s="19"/>
      <c r="M38" s="18"/>
      <c r="N38" s="19"/>
      <c r="O38" s="19"/>
      <c r="P38" s="19"/>
    </row>
    <row r="39" spans="1:16" x14ac:dyDescent="0.2">
      <c r="A39" s="80" t="s">
        <v>91</v>
      </c>
      <c r="B39" s="5">
        <v>128</v>
      </c>
      <c r="C39" s="5">
        <v>7756</v>
      </c>
      <c r="D39" s="5">
        <v>159</v>
      </c>
      <c r="E39" s="119">
        <f t="shared" si="0"/>
        <v>4.8899003567474475E-3</v>
      </c>
      <c r="H39" s="18"/>
      <c r="I39" s="19"/>
      <c r="J39" s="19"/>
      <c r="K39" s="19"/>
      <c r="M39" s="18"/>
      <c r="N39" s="19"/>
      <c r="O39" s="19"/>
      <c r="P39" s="19"/>
    </row>
    <row r="40" spans="1:16" x14ac:dyDescent="0.2">
      <c r="A40" s="80" t="s">
        <v>92</v>
      </c>
      <c r="B40" s="5">
        <v>110</v>
      </c>
      <c r="C40" s="5">
        <v>9596</v>
      </c>
      <c r="D40" s="5">
        <v>140</v>
      </c>
      <c r="E40" s="119">
        <f t="shared" si="0"/>
        <v>4.3055726411612748E-3</v>
      </c>
      <c r="H40" s="18"/>
      <c r="I40" s="19"/>
      <c r="J40" s="19"/>
      <c r="K40" s="19"/>
      <c r="M40" s="18"/>
      <c r="N40" s="19"/>
      <c r="O40" s="19"/>
      <c r="P40" s="19"/>
    </row>
    <row r="41" spans="1:16" x14ac:dyDescent="0.2">
      <c r="A41" s="80" t="s">
        <v>93</v>
      </c>
      <c r="B41" s="5">
        <v>80</v>
      </c>
      <c r="C41" s="5">
        <v>7632</v>
      </c>
      <c r="D41" s="5">
        <v>103</v>
      </c>
      <c r="E41" s="119">
        <f t="shared" si="0"/>
        <v>3.1676713002829378E-3</v>
      </c>
      <c r="H41" s="18"/>
      <c r="I41" s="19"/>
      <c r="J41" s="19"/>
      <c r="K41" s="19"/>
      <c r="M41" s="18"/>
      <c r="N41" s="19"/>
      <c r="O41" s="19"/>
      <c r="P41" s="19"/>
    </row>
    <row r="42" spans="1:16" x14ac:dyDescent="0.2">
      <c r="A42" s="80" t="s">
        <v>94</v>
      </c>
      <c r="B42" s="5">
        <v>80</v>
      </c>
      <c r="C42" s="5">
        <v>10120</v>
      </c>
      <c r="D42" s="5">
        <v>81</v>
      </c>
      <c r="E42" s="119">
        <f t="shared" si="0"/>
        <v>2.4910813138147372E-3</v>
      </c>
      <c r="H42" s="18"/>
      <c r="I42" s="19"/>
      <c r="J42" s="19"/>
      <c r="K42" s="19"/>
      <c r="M42" s="18"/>
      <c r="N42" s="19"/>
      <c r="O42" s="19"/>
      <c r="P42" s="19"/>
    </row>
    <row r="43" spans="1:16" x14ac:dyDescent="0.2">
      <c r="A43" s="80" t="s">
        <v>95</v>
      </c>
      <c r="B43" s="5">
        <v>60</v>
      </c>
      <c r="C43" s="5">
        <v>3840</v>
      </c>
      <c r="D43" s="5">
        <v>76</v>
      </c>
      <c r="E43" s="119">
        <f t="shared" si="0"/>
        <v>2.3373108623446917E-3</v>
      </c>
      <c r="H43" s="18"/>
      <c r="I43" s="19"/>
      <c r="J43" s="19"/>
      <c r="K43" s="19"/>
      <c r="M43" s="18"/>
      <c r="N43" s="19"/>
      <c r="O43" s="19"/>
      <c r="P43" s="19"/>
    </row>
    <row r="44" spans="1:16" x14ac:dyDescent="0.2">
      <c r="A44" s="80" t="s">
        <v>96</v>
      </c>
      <c r="B44" s="5">
        <v>66</v>
      </c>
      <c r="C44" s="5">
        <v>3696</v>
      </c>
      <c r="D44" s="5">
        <v>76</v>
      </c>
      <c r="E44" s="119">
        <f t="shared" si="0"/>
        <v>2.3373108623446917E-3</v>
      </c>
      <c r="H44" s="18"/>
      <c r="I44" s="19"/>
      <c r="J44" s="19"/>
      <c r="K44" s="19"/>
      <c r="M44" s="18"/>
      <c r="N44" s="19"/>
      <c r="O44" s="19"/>
      <c r="P44" s="19"/>
    </row>
    <row r="45" spans="1:16" x14ac:dyDescent="0.2">
      <c r="A45" s="80" t="s">
        <v>97</v>
      </c>
      <c r="B45" s="5">
        <v>60</v>
      </c>
      <c r="C45" s="5">
        <v>6720</v>
      </c>
      <c r="D45" s="5">
        <v>63</v>
      </c>
      <c r="E45" s="119">
        <f t="shared" si="0"/>
        <v>1.9375076885225736E-3</v>
      </c>
      <c r="H45" s="18"/>
      <c r="I45" s="19"/>
      <c r="J45" s="19"/>
      <c r="K45" s="19"/>
      <c r="M45" s="18"/>
      <c r="N45" s="19"/>
      <c r="O45" s="19"/>
      <c r="P45" s="19"/>
    </row>
    <row r="46" spans="1:16" x14ac:dyDescent="0.2">
      <c r="A46" s="80" t="s">
        <v>98</v>
      </c>
      <c r="B46" s="5">
        <v>44</v>
      </c>
      <c r="C46" s="5">
        <v>2640</v>
      </c>
      <c r="D46" s="5">
        <v>52</v>
      </c>
      <c r="E46" s="119">
        <f t="shared" si="0"/>
        <v>1.5992126952884733E-3</v>
      </c>
      <c r="H46" s="18"/>
      <c r="I46" s="19"/>
      <c r="J46" s="19"/>
      <c r="K46" s="19"/>
      <c r="M46" s="18"/>
      <c r="N46" s="19"/>
      <c r="O46" s="19"/>
      <c r="P46" s="19"/>
    </row>
    <row r="47" spans="1:16" x14ac:dyDescent="0.2">
      <c r="A47" s="80" t="s">
        <v>99</v>
      </c>
      <c r="B47" s="5">
        <v>40</v>
      </c>
      <c r="C47" s="5">
        <v>2560</v>
      </c>
      <c r="D47" s="5">
        <v>51</v>
      </c>
      <c r="E47" s="119">
        <f t="shared" si="0"/>
        <v>1.5684586049944643E-3</v>
      </c>
      <c r="H47" s="18"/>
      <c r="I47" s="19"/>
      <c r="J47" s="19"/>
      <c r="K47" s="19"/>
      <c r="M47" s="18"/>
      <c r="N47" s="19"/>
      <c r="O47" s="19"/>
      <c r="P47" s="19"/>
    </row>
    <row r="48" spans="1:16" x14ac:dyDescent="0.2">
      <c r="A48" s="80" t="s">
        <v>100</v>
      </c>
      <c r="B48" s="5">
        <v>40</v>
      </c>
      <c r="C48" s="5">
        <v>4524</v>
      </c>
      <c r="D48" s="5">
        <v>43</v>
      </c>
      <c r="E48" s="119">
        <f t="shared" si="0"/>
        <v>1.3224258826423914E-3</v>
      </c>
      <c r="H48" s="18"/>
      <c r="I48" s="19"/>
      <c r="J48" s="19"/>
      <c r="K48" s="19"/>
      <c r="M48" s="18"/>
      <c r="N48" s="19"/>
      <c r="O48" s="19"/>
      <c r="P48" s="19"/>
    </row>
    <row r="49" spans="1:19" x14ac:dyDescent="0.2">
      <c r="A49" s="80" t="s">
        <v>101</v>
      </c>
      <c r="B49" s="5">
        <v>40</v>
      </c>
      <c r="C49" s="5">
        <v>3600</v>
      </c>
      <c r="D49" s="5">
        <v>32</v>
      </c>
      <c r="E49" s="119">
        <f t="shared" si="0"/>
        <v>9.8413088940829132E-4</v>
      </c>
      <c r="H49" s="18"/>
      <c r="I49" s="19"/>
      <c r="J49" s="19"/>
      <c r="K49" s="19"/>
      <c r="M49" s="18"/>
      <c r="N49" s="19"/>
      <c r="O49" s="19"/>
      <c r="P49" s="19"/>
    </row>
    <row r="50" spans="1:19" x14ac:dyDescent="0.2">
      <c r="A50" s="80" t="s">
        <v>102</v>
      </c>
      <c r="B50" s="5">
        <v>21</v>
      </c>
      <c r="C50" s="5">
        <v>1323</v>
      </c>
      <c r="D50" s="5">
        <v>27</v>
      </c>
      <c r="E50" s="119">
        <f t="shared" si="0"/>
        <v>8.3036043793824582E-4</v>
      </c>
      <c r="H50" s="18"/>
      <c r="I50" s="19"/>
      <c r="J50" s="19"/>
      <c r="K50" s="19"/>
      <c r="M50" s="18"/>
      <c r="N50" s="19"/>
      <c r="O50" s="19"/>
      <c r="P50" s="19"/>
    </row>
    <row r="51" spans="1:19" x14ac:dyDescent="0.2">
      <c r="A51" s="80" t="s">
        <v>103</v>
      </c>
      <c r="B51" s="5">
        <v>20</v>
      </c>
      <c r="C51" s="5">
        <v>1260</v>
      </c>
      <c r="D51" s="5">
        <v>26</v>
      </c>
      <c r="E51" s="119">
        <f t="shared" si="0"/>
        <v>7.9960634764423665E-4</v>
      </c>
      <c r="H51" s="18"/>
      <c r="I51" s="19"/>
      <c r="J51" s="19"/>
      <c r="K51" s="19"/>
      <c r="M51" s="18"/>
      <c r="N51" s="19"/>
      <c r="O51" s="19"/>
      <c r="P51" s="19"/>
    </row>
    <row r="52" spans="1:19" x14ac:dyDescent="0.2">
      <c r="A52" s="80" t="s">
        <v>104</v>
      </c>
      <c r="B52" s="5">
        <v>20</v>
      </c>
      <c r="C52" s="5">
        <v>2400</v>
      </c>
      <c r="D52" s="5">
        <v>24</v>
      </c>
      <c r="E52" s="119">
        <f t="shared" si="0"/>
        <v>7.3809816705621843E-4</v>
      </c>
      <c r="H52" s="18"/>
      <c r="I52" s="19"/>
      <c r="J52" s="19"/>
      <c r="K52" s="19"/>
      <c r="M52" s="18"/>
      <c r="N52" s="19"/>
      <c r="O52" s="19"/>
      <c r="P52" s="19"/>
    </row>
    <row r="53" spans="1:19" x14ac:dyDescent="0.2">
      <c r="A53" s="80" t="s">
        <v>105</v>
      </c>
      <c r="B53" s="5">
        <v>20</v>
      </c>
      <c r="C53" s="5">
        <v>2160</v>
      </c>
      <c r="D53" s="5">
        <v>19</v>
      </c>
      <c r="E53" s="119">
        <f t="shared" si="0"/>
        <v>5.8432771558617294E-4</v>
      </c>
      <c r="H53" s="18"/>
      <c r="I53" s="19"/>
      <c r="J53" s="19"/>
      <c r="K53" s="19"/>
      <c r="M53" s="18"/>
      <c r="N53" s="19"/>
      <c r="O53" s="19"/>
      <c r="P53" s="19"/>
    </row>
    <row r="54" spans="1:19" x14ac:dyDescent="0.2">
      <c r="A54" s="80" t="s">
        <v>106</v>
      </c>
      <c r="B54" s="5">
        <v>20</v>
      </c>
      <c r="C54" s="5">
        <v>2160</v>
      </c>
      <c r="D54" s="5">
        <v>19</v>
      </c>
      <c r="E54" s="119">
        <f t="shared" si="0"/>
        <v>5.8432771558617294E-4</v>
      </c>
      <c r="H54" s="18"/>
      <c r="I54" s="19"/>
      <c r="J54" s="19"/>
      <c r="K54" s="19"/>
      <c r="M54" s="18"/>
      <c r="N54" s="19"/>
      <c r="O54" s="19"/>
      <c r="P54" s="19"/>
    </row>
    <row r="55" spans="1:19" x14ac:dyDescent="0.2">
      <c r="A55" s="101" t="s">
        <v>11</v>
      </c>
      <c r="B55" s="99">
        <f>SUM(B13:B54)</f>
        <v>26712</v>
      </c>
      <c r="C55" s="99">
        <f>SUM(C13:C54)</f>
        <v>1948673</v>
      </c>
      <c r="D55" s="99">
        <f>SUM(D13:D54)</f>
        <v>32516</v>
      </c>
      <c r="E55" s="102">
        <f>SUM(E13:E54)</f>
        <v>0.99999999999999978</v>
      </c>
      <c r="Q55" s="22"/>
      <c r="R55" s="22"/>
      <c r="S55" s="22"/>
    </row>
  </sheetData>
  <sheetProtection selectLockedCells="1" selectUnlockedCells="1"/>
  <sortState xmlns:xlrd2="http://schemas.microsoft.com/office/spreadsheetml/2017/richdata2" ref="A13:E54">
    <sortCondition descending="1" ref="D13:D54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5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29</v>
      </c>
    </row>
    <row r="10" spans="1:6" ht="15" x14ac:dyDescent="0.25">
      <c r="A10" s="121" t="s">
        <v>48</v>
      </c>
      <c r="B10" s="4"/>
      <c r="C10" s="4"/>
      <c r="D10" s="4"/>
    </row>
    <row r="11" spans="1:6" x14ac:dyDescent="0.2">
      <c r="A11" s="3"/>
      <c r="B11" s="4"/>
      <c r="C11" s="4"/>
      <c r="D11" s="4"/>
      <c r="E11" s="5" t="str">
        <f>Principal!C11</f>
        <v>Datos al 28/02/2023</v>
      </c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80" t="s">
        <v>67</v>
      </c>
      <c r="B13" s="5">
        <v>3332</v>
      </c>
      <c r="C13" s="5">
        <v>262465</v>
      </c>
      <c r="D13" s="5">
        <v>3921</v>
      </c>
      <c r="E13" s="129">
        <f>+D13/$D$45</f>
        <v>0.14110915176161515</v>
      </c>
    </row>
    <row r="14" spans="1:6" x14ac:dyDescent="0.2">
      <c r="A14" s="80" t="s">
        <v>68</v>
      </c>
      <c r="B14" s="5">
        <v>3088</v>
      </c>
      <c r="C14" s="5">
        <v>222152</v>
      </c>
      <c r="D14" s="5">
        <v>3371</v>
      </c>
      <c r="E14" s="129">
        <f t="shared" ref="E14:E44" si="0">+D14/$D$45</f>
        <v>0.12131572317990427</v>
      </c>
    </row>
    <row r="15" spans="1:6" x14ac:dyDescent="0.2">
      <c r="A15" s="80" t="s">
        <v>69</v>
      </c>
      <c r="B15" s="5">
        <v>2409</v>
      </c>
      <c r="C15" s="5">
        <v>191563</v>
      </c>
      <c r="D15" s="5">
        <v>2777</v>
      </c>
      <c r="E15" s="129">
        <f t="shared" si="0"/>
        <v>9.9938820311656532E-2</v>
      </c>
    </row>
    <row r="16" spans="1:6" x14ac:dyDescent="0.2">
      <c r="A16" s="80" t="s">
        <v>70</v>
      </c>
      <c r="B16" s="5">
        <v>1794</v>
      </c>
      <c r="C16" s="5">
        <v>153120</v>
      </c>
      <c r="D16" s="5">
        <v>2175</v>
      </c>
      <c r="E16" s="129">
        <f t="shared" si="0"/>
        <v>7.827401302767481E-2</v>
      </c>
    </row>
    <row r="17" spans="1:5" x14ac:dyDescent="0.2">
      <c r="A17" s="80" t="s">
        <v>71</v>
      </c>
      <c r="B17" s="5">
        <v>1777</v>
      </c>
      <c r="C17" s="5">
        <v>118496</v>
      </c>
      <c r="D17" s="5">
        <v>2073</v>
      </c>
      <c r="E17" s="129">
        <f t="shared" si="0"/>
        <v>7.4603231727066607E-2</v>
      </c>
    </row>
    <row r="18" spans="1:5" x14ac:dyDescent="0.2">
      <c r="A18" s="80" t="s">
        <v>72</v>
      </c>
      <c r="B18" s="5">
        <v>1500</v>
      </c>
      <c r="C18" s="5">
        <v>105630</v>
      </c>
      <c r="D18" s="5">
        <v>1803</v>
      </c>
      <c r="E18" s="129">
        <f t="shared" si="0"/>
        <v>6.4886457696044911E-2</v>
      </c>
    </row>
    <row r="19" spans="1:5" x14ac:dyDescent="0.2">
      <c r="A19" s="80" t="s">
        <v>73</v>
      </c>
      <c r="B19" s="5">
        <v>1164</v>
      </c>
      <c r="C19" s="5">
        <v>75456</v>
      </c>
      <c r="D19" s="5">
        <v>1432</v>
      </c>
      <c r="E19" s="129">
        <f t="shared" si="0"/>
        <v>5.1534890416381762E-2</v>
      </c>
    </row>
    <row r="20" spans="1:5" x14ac:dyDescent="0.2">
      <c r="A20" s="80" t="s">
        <v>74</v>
      </c>
      <c r="B20" s="5">
        <v>1015</v>
      </c>
      <c r="C20" s="5">
        <v>93960</v>
      </c>
      <c r="D20" s="5">
        <v>1268</v>
      </c>
      <c r="E20" s="129">
        <f t="shared" si="0"/>
        <v>4.5632849893835245E-2</v>
      </c>
    </row>
    <row r="21" spans="1:5" x14ac:dyDescent="0.2">
      <c r="A21" s="80" t="s">
        <v>75</v>
      </c>
      <c r="B21" s="5">
        <v>860</v>
      </c>
      <c r="C21" s="5">
        <v>78008</v>
      </c>
      <c r="D21" s="5">
        <v>1092</v>
      </c>
      <c r="E21" s="129">
        <f t="shared" si="0"/>
        <v>3.9298952747687771E-2</v>
      </c>
    </row>
    <row r="22" spans="1:5" x14ac:dyDescent="0.2">
      <c r="A22" s="80" t="s">
        <v>76</v>
      </c>
      <c r="B22" s="5">
        <v>837</v>
      </c>
      <c r="C22" s="5">
        <v>57678</v>
      </c>
      <c r="D22" s="5">
        <v>1058</v>
      </c>
      <c r="E22" s="129">
        <f t="shared" si="0"/>
        <v>3.8075358980818368E-2</v>
      </c>
    </row>
    <row r="23" spans="1:5" x14ac:dyDescent="0.2">
      <c r="A23" s="80" t="s">
        <v>77</v>
      </c>
      <c r="B23" s="5">
        <v>837</v>
      </c>
      <c r="C23" s="5">
        <v>58749</v>
      </c>
      <c r="D23" s="5">
        <v>1004</v>
      </c>
      <c r="E23" s="129">
        <f t="shared" si="0"/>
        <v>3.6132004174614027E-2</v>
      </c>
    </row>
    <row r="24" spans="1:5" x14ac:dyDescent="0.2">
      <c r="A24" s="80" t="s">
        <v>78</v>
      </c>
      <c r="B24" s="5">
        <v>787</v>
      </c>
      <c r="C24" s="5">
        <v>48899</v>
      </c>
      <c r="D24" s="5">
        <v>992</v>
      </c>
      <c r="E24" s="129">
        <f t="shared" si="0"/>
        <v>3.5700147551013063E-2</v>
      </c>
    </row>
    <row r="25" spans="1:5" x14ac:dyDescent="0.2">
      <c r="A25" s="80" t="s">
        <v>79</v>
      </c>
      <c r="B25" s="5">
        <v>502</v>
      </c>
      <c r="C25" s="5">
        <v>30568</v>
      </c>
      <c r="D25" s="5">
        <v>608</v>
      </c>
      <c r="E25" s="129">
        <f t="shared" si="0"/>
        <v>2.18807355957822E-2</v>
      </c>
    </row>
    <row r="26" spans="1:5" x14ac:dyDescent="0.2">
      <c r="A26" s="80" t="s">
        <v>80</v>
      </c>
      <c r="B26" s="5">
        <v>457</v>
      </c>
      <c r="C26" s="5">
        <v>30292</v>
      </c>
      <c r="D26" s="5">
        <v>571</v>
      </c>
      <c r="E26" s="129">
        <f t="shared" si="0"/>
        <v>2.0549177673012561E-2</v>
      </c>
    </row>
    <row r="27" spans="1:5" x14ac:dyDescent="0.2">
      <c r="A27" s="80" t="s">
        <v>81</v>
      </c>
      <c r="B27" s="5">
        <v>440</v>
      </c>
      <c r="C27" s="5">
        <v>33280</v>
      </c>
      <c r="D27" s="5">
        <v>562</v>
      </c>
      <c r="E27" s="129">
        <f t="shared" si="0"/>
        <v>2.0225285205311836E-2</v>
      </c>
    </row>
    <row r="28" spans="1:5" x14ac:dyDescent="0.2">
      <c r="A28" s="80" t="s">
        <v>82</v>
      </c>
      <c r="B28" s="5">
        <v>396</v>
      </c>
      <c r="C28" s="5">
        <v>32171</v>
      </c>
      <c r="D28" s="5">
        <v>439</v>
      </c>
      <c r="E28" s="129">
        <f t="shared" si="0"/>
        <v>1.5798754813401952E-2</v>
      </c>
    </row>
    <row r="29" spans="1:5" x14ac:dyDescent="0.2">
      <c r="A29" s="80" t="s">
        <v>83</v>
      </c>
      <c r="B29" s="5">
        <v>348</v>
      </c>
      <c r="C29" s="5">
        <v>30746</v>
      </c>
      <c r="D29" s="5">
        <v>438</v>
      </c>
      <c r="E29" s="129">
        <f t="shared" si="0"/>
        <v>1.5762766761435204E-2</v>
      </c>
    </row>
    <row r="30" spans="1:5" x14ac:dyDescent="0.2">
      <c r="A30" s="80" t="s">
        <v>84</v>
      </c>
      <c r="B30" s="5">
        <v>345</v>
      </c>
      <c r="C30" s="5">
        <v>25495</v>
      </c>
      <c r="D30" s="5">
        <v>433</v>
      </c>
      <c r="E30" s="129">
        <f t="shared" si="0"/>
        <v>1.5582826501601468E-2</v>
      </c>
    </row>
    <row r="31" spans="1:5" x14ac:dyDescent="0.2">
      <c r="A31" s="80" t="s">
        <v>85</v>
      </c>
      <c r="B31" s="5">
        <v>289</v>
      </c>
      <c r="C31" s="5">
        <v>29058</v>
      </c>
      <c r="D31" s="5">
        <v>382</v>
      </c>
      <c r="E31" s="129">
        <f t="shared" si="0"/>
        <v>1.374743585129737E-2</v>
      </c>
    </row>
    <row r="32" spans="1:5" x14ac:dyDescent="0.2">
      <c r="A32" s="80" t="s">
        <v>87</v>
      </c>
      <c r="B32" s="5">
        <v>200</v>
      </c>
      <c r="C32" s="5">
        <v>14400</v>
      </c>
      <c r="D32" s="5">
        <v>240</v>
      </c>
      <c r="E32" s="129">
        <f t="shared" si="0"/>
        <v>8.6371324720192905E-3</v>
      </c>
    </row>
    <row r="33" spans="1:5" x14ac:dyDescent="0.2">
      <c r="A33" s="80" t="s">
        <v>88</v>
      </c>
      <c r="B33" s="5">
        <v>168</v>
      </c>
      <c r="C33" s="5">
        <v>14994</v>
      </c>
      <c r="D33" s="5">
        <v>194</v>
      </c>
      <c r="E33" s="129">
        <f t="shared" si="0"/>
        <v>6.9816820815489259E-3</v>
      </c>
    </row>
    <row r="34" spans="1:5" x14ac:dyDescent="0.2">
      <c r="A34" s="80" t="s">
        <v>89</v>
      </c>
      <c r="B34" s="5">
        <v>160</v>
      </c>
      <c r="C34" s="5">
        <v>9154</v>
      </c>
      <c r="D34" s="5">
        <v>180</v>
      </c>
      <c r="E34" s="129">
        <f t="shared" si="0"/>
        <v>6.477849354014467E-3</v>
      </c>
    </row>
    <row r="35" spans="1:5" x14ac:dyDescent="0.2">
      <c r="A35" s="80" t="s">
        <v>91</v>
      </c>
      <c r="B35" s="5">
        <v>128</v>
      </c>
      <c r="C35" s="5">
        <v>7756</v>
      </c>
      <c r="D35" s="5">
        <v>159</v>
      </c>
      <c r="E35" s="129">
        <f t="shared" si="0"/>
        <v>5.7221002627127794E-3</v>
      </c>
    </row>
    <row r="36" spans="1:5" x14ac:dyDescent="0.2">
      <c r="A36" s="80" t="s">
        <v>92</v>
      </c>
      <c r="B36" s="5">
        <v>110</v>
      </c>
      <c r="C36" s="5">
        <v>9596</v>
      </c>
      <c r="D36" s="5">
        <v>140</v>
      </c>
      <c r="E36" s="129">
        <f t="shared" si="0"/>
        <v>5.0383272753445852E-3</v>
      </c>
    </row>
    <row r="37" spans="1:5" x14ac:dyDescent="0.2">
      <c r="A37" s="80" t="s">
        <v>93</v>
      </c>
      <c r="B37" s="5">
        <v>80</v>
      </c>
      <c r="C37" s="5">
        <v>7632</v>
      </c>
      <c r="D37" s="5">
        <v>103</v>
      </c>
      <c r="E37" s="129">
        <f t="shared" si="0"/>
        <v>3.7067693525749453E-3</v>
      </c>
    </row>
    <row r="38" spans="1:5" x14ac:dyDescent="0.2">
      <c r="A38" s="80" t="s">
        <v>95</v>
      </c>
      <c r="B38" s="5">
        <v>60</v>
      </c>
      <c r="C38" s="5">
        <v>3840</v>
      </c>
      <c r="D38" s="5">
        <v>76</v>
      </c>
      <c r="E38" s="129">
        <f t="shared" si="0"/>
        <v>2.735091949472775E-3</v>
      </c>
    </row>
    <row r="39" spans="1:5" x14ac:dyDescent="0.2">
      <c r="A39" s="80" t="s">
        <v>96</v>
      </c>
      <c r="B39" s="5">
        <v>66</v>
      </c>
      <c r="C39" s="5">
        <v>3696</v>
      </c>
      <c r="D39" s="5">
        <v>76</v>
      </c>
      <c r="E39" s="129">
        <f t="shared" si="0"/>
        <v>2.735091949472775E-3</v>
      </c>
    </row>
    <row r="40" spans="1:5" x14ac:dyDescent="0.2">
      <c r="A40" s="80" t="s">
        <v>86</v>
      </c>
      <c r="B40" s="5">
        <v>60</v>
      </c>
      <c r="C40" s="5">
        <v>3360</v>
      </c>
      <c r="D40" s="5">
        <v>64</v>
      </c>
      <c r="E40" s="129">
        <f t="shared" si="0"/>
        <v>2.3032353258718107E-3</v>
      </c>
    </row>
    <row r="41" spans="1:5" x14ac:dyDescent="0.2">
      <c r="A41" s="80" t="s">
        <v>98</v>
      </c>
      <c r="B41" s="5">
        <v>44</v>
      </c>
      <c r="C41" s="5">
        <v>2640</v>
      </c>
      <c r="D41" s="5">
        <v>52</v>
      </c>
      <c r="E41" s="129">
        <f t="shared" si="0"/>
        <v>1.871378702270846E-3</v>
      </c>
    </row>
    <row r="42" spans="1:5" x14ac:dyDescent="0.2">
      <c r="A42" s="80" t="s">
        <v>99</v>
      </c>
      <c r="B42" s="5">
        <v>40</v>
      </c>
      <c r="C42" s="5">
        <v>2560</v>
      </c>
      <c r="D42" s="5">
        <v>51</v>
      </c>
      <c r="E42" s="129">
        <f t="shared" si="0"/>
        <v>1.8353906503040991E-3</v>
      </c>
    </row>
    <row r="43" spans="1:5" x14ac:dyDescent="0.2">
      <c r="A43" s="80" t="s">
        <v>102</v>
      </c>
      <c r="B43" s="5">
        <v>21</v>
      </c>
      <c r="C43" s="5">
        <v>1323</v>
      </c>
      <c r="D43" s="5">
        <v>27</v>
      </c>
      <c r="E43" s="129">
        <f t="shared" si="0"/>
        <v>9.7167740310217013E-4</v>
      </c>
    </row>
    <row r="44" spans="1:5" x14ac:dyDescent="0.2">
      <c r="A44" s="80" t="s">
        <v>103</v>
      </c>
      <c r="B44" s="5">
        <v>20</v>
      </c>
      <c r="C44" s="5">
        <v>1260</v>
      </c>
      <c r="D44" s="5">
        <v>26</v>
      </c>
      <c r="E44" s="129">
        <f t="shared" si="0"/>
        <v>9.35689351135423E-4</v>
      </c>
    </row>
    <row r="45" spans="1:5" x14ac:dyDescent="0.2">
      <c r="A45" s="101" t="s">
        <v>11</v>
      </c>
      <c r="B45" s="99">
        <f>SUM(B13:B44)</f>
        <v>23334</v>
      </c>
      <c r="C45" s="99">
        <f>SUM(C13:C44)</f>
        <v>1759997</v>
      </c>
      <c r="D45" s="99">
        <f>SUM(D13:D44)</f>
        <v>27787</v>
      </c>
      <c r="E45" s="102">
        <f>+D45/$D$45</f>
        <v>1</v>
      </c>
    </row>
  </sheetData>
  <sheetProtection selectLockedCells="1" selectUnlockedCells="1"/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66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ht="15" x14ac:dyDescent="0.25">
      <c r="A10" s="121" t="s">
        <v>49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28/02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122" t="s">
        <v>34</v>
      </c>
      <c r="B14" s="55"/>
      <c r="C14" s="55"/>
      <c r="D14" s="56"/>
      <c r="E14" s="123" t="s">
        <v>51</v>
      </c>
      <c r="F14" s="62"/>
      <c r="G14" s="63"/>
      <c r="H14" s="91" t="s">
        <v>17</v>
      </c>
      <c r="I14" s="24"/>
    </row>
    <row r="15" spans="1:18" x14ac:dyDescent="0.2">
      <c r="A15" s="57" t="s">
        <v>13</v>
      </c>
      <c r="B15" s="58" t="s">
        <v>4</v>
      </c>
      <c r="C15" s="58" t="s">
        <v>5</v>
      </c>
      <c r="D15" s="59" t="s">
        <v>6</v>
      </c>
      <c r="E15" s="64" t="s">
        <v>4</v>
      </c>
      <c r="F15" s="64" t="s">
        <v>5</v>
      </c>
      <c r="G15" s="65" t="s">
        <v>6</v>
      </c>
      <c r="H15" s="92" t="s">
        <v>18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107</v>
      </c>
      <c r="B16" s="20">
        <v>0</v>
      </c>
      <c r="C16" s="20">
        <v>0</v>
      </c>
      <c r="D16" s="20">
        <v>0</v>
      </c>
      <c r="E16" s="75">
        <v>20</v>
      </c>
      <c r="F16" s="76">
        <v>2400</v>
      </c>
      <c r="G16" s="76">
        <v>24</v>
      </c>
      <c r="H16" s="135" t="s">
        <v>115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108</v>
      </c>
      <c r="B17" s="20">
        <v>0</v>
      </c>
      <c r="C17" s="20">
        <v>0</v>
      </c>
      <c r="D17" s="20">
        <v>0</v>
      </c>
      <c r="E17" s="75">
        <v>8</v>
      </c>
      <c r="F17" s="76">
        <v>960</v>
      </c>
      <c r="G17" s="76">
        <v>10</v>
      </c>
      <c r="H17" s="135" t="s">
        <v>115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40</v>
      </c>
      <c r="B18" s="20">
        <v>0</v>
      </c>
      <c r="C18" s="20">
        <v>16450</v>
      </c>
      <c r="D18" s="20">
        <v>332</v>
      </c>
      <c r="E18" s="75">
        <v>0</v>
      </c>
      <c r="F18" s="76">
        <v>0</v>
      </c>
      <c r="G18" s="76">
        <v>0</v>
      </c>
      <c r="H18" s="90">
        <f t="shared" ref="H18:H27" si="0">(+G18-D18)/D18</f>
        <v>-1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35</v>
      </c>
      <c r="B19" s="20">
        <v>0</v>
      </c>
      <c r="C19" s="20">
        <v>18200</v>
      </c>
      <c r="D19" s="20">
        <v>235</v>
      </c>
      <c r="E19" s="75">
        <v>0</v>
      </c>
      <c r="F19" s="76">
        <v>0</v>
      </c>
      <c r="G19" s="76">
        <v>0</v>
      </c>
      <c r="H19" s="90">
        <f t="shared" si="0"/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109</v>
      </c>
      <c r="B20" s="20">
        <v>1449</v>
      </c>
      <c r="C20" s="20">
        <v>70787</v>
      </c>
      <c r="D20" s="20">
        <v>1515</v>
      </c>
      <c r="E20" s="75">
        <v>1001</v>
      </c>
      <c r="F20" s="76">
        <v>41251</v>
      </c>
      <c r="G20" s="76">
        <v>1076</v>
      </c>
      <c r="H20" s="90">
        <f t="shared" si="0"/>
        <v>-0.28976897689768977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110</v>
      </c>
      <c r="B21" s="20">
        <v>0</v>
      </c>
      <c r="C21" s="20">
        <v>0</v>
      </c>
      <c r="D21" s="20">
        <v>0</v>
      </c>
      <c r="E21" s="75">
        <v>282</v>
      </c>
      <c r="F21" s="76">
        <v>35960</v>
      </c>
      <c r="G21" s="76">
        <v>333</v>
      </c>
      <c r="H21" s="135" t="s">
        <v>115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111</v>
      </c>
      <c r="B22" s="20">
        <v>0</v>
      </c>
      <c r="C22" s="20">
        <v>0</v>
      </c>
      <c r="D22" s="20">
        <v>0</v>
      </c>
      <c r="E22" s="75">
        <v>73</v>
      </c>
      <c r="F22" s="76">
        <v>8760</v>
      </c>
      <c r="G22" s="76">
        <v>88</v>
      </c>
      <c r="H22" s="135" t="s">
        <v>115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112</v>
      </c>
      <c r="B23" s="20">
        <v>0</v>
      </c>
      <c r="C23" s="20">
        <v>0</v>
      </c>
      <c r="D23" s="20">
        <v>0</v>
      </c>
      <c r="E23" s="75">
        <v>20</v>
      </c>
      <c r="F23" s="76">
        <v>2400</v>
      </c>
      <c r="G23" s="76">
        <v>24</v>
      </c>
      <c r="H23" s="135" t="s">
        <v>115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113</v>
      </c>
      <c r="B24" s="20">
        <v>27800</v>
      </c>
      <c r="C24" s="20">
        <v>2292115</v>
      </c>
      <c r="D24" s="20">
        <v>34393</v>
      </c>
      <c r="E24" s="75">
        <v>22333</v>
      </c>
      <c r="F24" s="76">
        <v>1718746</v>
      </c>
      <c r="G24" s="76">
        <v>26709</v>
      </c>
      <c r="H24" s="90">
        <f t="shared" si="0"/>
        <v>-0.2234175558980025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22</v>
      </c>
      <c r="B25" s="20">
        <v>1320</v>
      </c>
      <c r="C25" s="20">
        <v>1320</v>
      </c>
      <c r="D25" s="20">
        <v>1682</v>
      </c>
      <c r="E25" s="75">
        <v>876</v>
      </c>
      <c r="F25" s="76">
        <v>5360</v>
      </c>
      <c r="G25" s="76">
        <v>1134</v>
      </c>
      <c r="H25" s="90">
        <f t="shared" si="0"/>
        <v>-0.32580261593341259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23</v>
      </c>
      <c r="B26" s="20">
        <v>3238</v>
      </c>
      <c r="C26" s="20">
        <v>194280</v>
      </c>
      <c r="D26" s="20">
        <v>4876</v>
      </c>
      <c r="E26" s="75">
        <v>1794</v>
      </c>
      <c r="F26" s="76">
        <v>107466</v>
      </c>
      <c r="G26" s="76">
        <v>2819</v>
      </c>
      <c r="H26" s="90">
        <f t="shared" si="0"/>
        <v>-0.4218621821164889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24</v>
      </c>
      <c r="B27" s="20">
        <v>54</v>
      </c>
      <c r="C27" s="20">
        <v>54</v>
      </c>
      <c r="D27" s="20">
        <v>77</v>
      </c>
      <c r="E27" s="75">
        <v>0</v>
      </c>
      <c r="F27" s="76">
        <v>0</v>
      </c>
      <c r="G27" s="76">
        <v>0</v>
      </c>
      <c r="H27" s="90">
        <f t="shared" si="0"/>
        <v>-1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25</v>
      </c>
      <c r="B28" s="20">
        <v>255</v>
      </c>
      <c r="C28" s="20">
        <v>15300</v>
      </c>
      <c r="D28" s="20">
        <v>390</v>
      </c>
      <c r="E28" s="75">
        <v>68</v>
      </c>
      <c r="F28" s="76">
        <v>68</v>
      </c>
      <c r="G28" s="76">
        <v>72</v>
      </c>
      <c r="H28" s="90">
        <v>-0.81538461538461537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114</v>
      </c>
      <c r="B29" s="20">
        <v>0</v>
      </c>
      <c r="C29" s="20">
        <v>0</v>
      </c>
      <c r="D29" s="20">
        <v>0</v>
      </c>
      <c r="E29" s="75">
        <v>237</v>
      </c>
      <c r="F29" s="76">
        <v>25302</v>
      </c>
      <c r="G29" s="76">
        <v>228</v>
      </c>
      <c r="H29" s="135" t="s">
        <v>115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103" t="s">
        <v>12</v>
      </c>
      <c r="B30" s="104">
        <f t="shared" ref="B30:G30" si="1">SUM(B16:B29)</f>
        <v>34116</v>
      </c>
      <c r="C30" s="104">
        <f t="shared" si="1"/>
        <v>2608506</v>
      </c>
      <c r="D30" s="104">
        <f t="shared" si="1"/>
        <v>43500</v>
      </c>
      <c r="E30" s="77">
        <f t="shared" si="1"/>
        <v>26712</v>
      </c>
      <c r="F30" s="78">
        <f t="shared" si="1"/>
        <v>1948673</v>
      </c>
      <c r="G30" s="78">
        <f t="shared" si="1"/>
        <v>32517</v>
      </c>
      <c r="H30" s="93">
        <f>(+G30-D30)/D30</f>
        <v>-0.25248275862068964</v>
      </c>
      <c r="I30" s="34"/>
      <c r="K30" s="28"/>
      <c r="L30" s="28"/>
      <c r="M30" s="28"/>
      <c r="N30" s="35"/>
      <c r="O30" s="28"/>
      <c r="P30" s="28"/>
      <c r="Q30" s="35"/>
      <c r="R30" s="36"/>
    </row>
    <row r="31" spans="1:18" x14ac:dyDescent="0.2">
      <c r="A31" s="9"/>
      <c r="B31" s="9"/>
      <c r="C31" s="9"/>
      <c r="D31" s="9"/>
      <c r="E31" s="37"/>
      <c r="F31" s="132" t="s">
        <v>14</v>
      </c>
      <c r="G31" s="132"/>
      <c r="H31" s="38">
        <f>(+E30-B30)/B30</f>
        <v>-0.21702427013717904</v>
      </c>
      <c r="I31" s="39"/>
      <c r="K31" s="28"/>
      <c r="L31" s="40"/>
      <c r="M31" s="40"/>
      <c r="N31" s="40"/>
      <c r="O31" s="11"/>
      <c r="P31" s="11"/>
      <c r="Q31" s="11"/>
      <c r="R31" s="11"/>
    </row>
    <row r="32" spans="1:18" ht="26.25" customHeight="1" x14ac:dyDescent="0.2">
      <c r="A32" s="9"/>
      <c r="B32" s="9"/>
      <c r="C32" s="9"/>
      <c r="D32" s="9"/>
      <c r="E32" s="37"/>
      <c r="F32" s="41"/>
      <c r="G32" s="41"/>
      <c r="H32" s="42"/>
      <c r="I32" s="39"/>
      <c r="K32" s="28"/>
      <c r="L32" s="40"/>
      <c r="M32" s="40"/>
      <c r="N32" s="40"/>
      <c r="O32" s="11"/>
      <c r="R32" s="36"/>
    </row>
    <row r="33" spans="1:18" x14ac:dyDescent="0.2">
      <c r="A33" s="122" t="s">
        <v>32</v>
      </c>
      <c r="B33" s="126"/>
      <c r="C33" s="126"/>
      <c r="D33" s="127"/>
      <c r="E33" s="123" t="s">
        <v>52</v>
      </c>
      <c r="F33" s="123"/>
      <c r="G33" s="128"/>
      <c r="H33" s="91" t="s">
        <v>17</v>
      </c>
      <c r="I33" s="24"/>
      <c r="K33" s="28"/>
      <c r="L33" s="28"/>
      <c r="M33" s="28"/>
      <c r="N33" s="28"/>
      <c r="O33" s="28"/>
      <c r="P33" s="28"/>
      <c r="Q33" s="28"/>
      <c r="R33" s="29"/>
    </row>
    <row r="34" spans="1:18" x14ac:dyDescent="0.2">
      <c r="A34" s="60" t="s">
        <v>15</v>
      </c>
      <c r="B34" s="50" t="s">
        <v>4</v>
      </c>
      <c r="C34" s="50" t="s">
        <v>5</v>
      </c>
      <c r="D34" s="61" t="s">
        <v>6</v>
      </c>
      <c r="E34" s="66" t="s">
        <v>4</v>
      </c>
      <c r="F34" s="66" t="s">
        <v>5</v>
      </c>
      <c r="G34" s="67" t="s">
        <v>6</v>
      </c>
      <c r="H34" s="94" t="s">
        <v>18</v>
      </c>
      <c r="I34" s="27"/>
      <c r="K34" s="28"/>
      <c r="L34" s="16"/>
      <c r="M34" s="16"/>
      <c r="N34" s="16"/>
      <c r="O34" s="16"/>
      <c r="P34" s="16"/>
      <c r="Q34" s="16"/>
      <c r="R34" s="16"/>
    </row>
    <row r="35" spans="1:18" x14ac:dyDescent="0.2">
      <c r="A35" s="72" t="s">
        <v>116</v>
      </c>
      <c r="B35" s="73">
        <v>242</v>
      </c>
      <c r="C35" s="73">
        <v>25414</v>
      </c>
      <c r="D35" s="73">
        <v>261</v>
      </c>
      <c r="E35" s="81">
        <v>100</v>
      </c>
      <c r="F35" s="79">
        <v>11065</v>
      </c>
      <c r="G35" s="82">
        <v>111</v>
      </c>
      <c r="H35" s="89">
        <f t="shared" ref="H35:H63" si="2">(+G35-D35)/D35</f>
        <v>-0.57471264367816088</v>
      </c>
      <c r="I35" s="27"/>
      <c r="K35" s="28"/>
      <c r="L35" s="16"/>
      <c r="M35" s="16"/>
      <c r="N35" s="16"/>
      <c r="O35" s="16"/>
      <c r="P35" s="16"/>
      <c r="Q35" s="16"/>
      <c r="R35" s="16"/>
    </row>
    <row r="36" spans="1:18" x14ac:dyDescent="0.2">
      <c r="A36" s="74" t="s">
        <v>117</v>
      </c>
      <c r="B36" s="117">
        <v>42</v>
      </c>
      <c r="C36" s="117">
        <v>3528</v>
      </c>
      <c r="D36" s="117">
        <v>46</v>
      </c>
      <c r="E36" s="83">
        <v>21</v>
      </c>
      <c r="F36" s="118">
        <v>1176</v>
      </c>
      <c r="G36" s="84">
        <v>22</v>
      </c>
      <c r="H36" s="89">
        <f t="shared" si="2"/>
        <v>-0.52173913043478259</v>
      </c>
      <c r="I36" s="27"/>
      <c r="K36" s="28"/>
      <c r="L36" s="16"/>
      <c r="M36" s="16"/>
      <c r="N36" s="16"/>
      <c r="O36" s="16"/>
      <c r="P36" s="16"/>
      <c r="Q36" s="16"/>
      <c r="R36" s="16"/>
    </row>
    <row r="37" spans="1:18" x14ac:dyDescent="0.2">
      <c r="A37" s="74" t="s">
        <v>27</v>
      </c>
      <c r="B37" s="117">
        <v>3626</v>
      </c>
      <c r="C37" s="117">
        <v>136494</v>
      </c>
      <c r="D37" s="117">
        <v>5156</v>
      </c>
      <c r="E37" s="83">
        <v>2279</v>
      </c>
      <c r="F37" s="118">
        <v>85354</v>
      </c>
      <c r="G37" s="84">
        <v>3334</v>
      </c>
      <c r="H37" s="89">
        <f t="shared" si="2"/>
        <v>-0.35337470907680374</v>
      </c>
      <c r="I37" s="27"/>
      <c r="K37" s="28"/>
      <c r="L37" s="16"/>
      <c r="M37" s="16"/>
      <c r="N37" s="16"/>
      <c r="O37" s="16"/>
      <c r="P37" s="16"/>
      <c r="Q37" s="16"/>
      <c r="R37" s="16"/>
    </row>
    <row r="38" spans="1:18" x14ac:dyDescent="0.2">
      <c r="A38" s="74" t="s">
        <v>118</v>
      </c>
      <c r="B38" s="117">
        <v>788</v>
      </c>
      <c r="C38" s="117">
        <v>38827</v>
      </c>
      <c r="D38" s="117">
        <v>894</v>
      </c>
      <c r="E38" s="83">
        <v>1052</v>
      </c>
      <c r="F38" s="118">
        <v>48923</v>
      </c>
      <c r="G38" s="84">
        <v>1240</v>
      </c>
      <c r="H38" s="89">
        <f t="shared" si="2"/>
        <v>0.38702460850111858</v>
      </c>
      <c r="I38" s="27"/>
      <c r="K38" s="28"/>
      <c r="L38" s="16"/>
      <c r="M38" s="16"/>
      <c r="N38" s="16"/>
      <c r="O38" s="16"/>
      <c r="P38" s="16"/>
      <c r="Q38" s="16"/>
      <c r="R38" s="16"/>
    </row>
    <row r="39" spans="1:18" x14ac:dyDescent="0.2">
      <c r="A39" s="74" t="s">
        <v>119</v>
      </c>
      <c r="B39" s="117">
        <v>170</v>
      </c>
      <c r="C39" s="117">
        <v>10200</v>
      </c>
      <c r="D39" s="117">
        <v>256</v>
      </c>
      <c r="E39" s="83">
        <v>0</v>
      </c>
      <c r="F39" s="118">
        <v>0</v>
      </c>
      <c r="G39" s="84">
        <v>0</v>
      </c>
      <c r="H39" s="89">
        <f t="shared" si="2"/>
        <v>-1</v>
      </c>
      <c r="I39" s="27"/>
      <c r="K39" s="28"/>
      <c r="L39" s="16"/>
      <c r="M39" s="16"/>
      <c r="N39" s="16"/>
      <c r="O39" s="16"/>
      <c r="P39" s="16"/>
      <c r="Q39" s="16"/>
      <c r="R39" s="16"/>
    </row>
    <row r="40" spans="1:18" x14ac:dyDescent="0.2">
      <c r="A40" s="74" t="s">
        <v>26</v>
      </c>
      <c r="B40" s="117">
        <v>0</v>
      </c>
      <c r="C40" s="117">
        <v>5500</v>
      </c>
      <c r="D40" s="117">
        <v>111</v>
      </c>
      <c r="E40" s="83">
        <v>0</v>
      </c>
      <c r="F40" s="118">
        <v>0</v>
      </c>
      <c r="G40" s="84">
        <v>0</v>
      </c>
      <c r="H40" s="89">
        <f t="shared" si="2"/>
        <v>-1</v>
      </c>
      <c r="I40" s="27"/>
      <c r="K40" s="28"/>
      <c r="L40" s="16"/>
      <c r="M40" s="16"/>
      <c r="N40" s="16"/>
      <c r="O40" s="16"/>
      <c r="P40" s="16"/>
      <c r="Q40" s="16"/>
      <c r="R40" s="16"/>
    </row>
    <row r="41" spans="1:18" x14ac:dyDescent="0.2">
      <c r="A41" s="74" t="s">
        <v>120</v>
      </c>
      <c r="B41" s="117">
        <v>0</v>
      </c>
      <c r="C41" s="117">
        <v>2150</v>
      </c>
      <c r="D41" s="117">
        <v>43</v>
      </c>
      <c r="E41" s="83">
        <v>0</v>
      </c>
      <c r="F41" s="118">
        <v>0</v>
      </c>
      <c r="G41" s="84">
        <v>0</v>
      </c>
      <c r="H41" s="89">
        <f t="shared" si="2"/>
        <v>-1</v>
      </c>
      <c r="I41" s="27"/>
      <c r="K41" s="28"/>
      <c r="L41" s="16"/>
      <c r="M41" s="16"/>
      <c r="N41" s="16"/>
      <c r="O41" s="16"/>
      <c r="P41" s="16"/>
      <c r="Q41" s="16"/>
      <c r="R41" s="16"/>
    </row>
    <row r="42" spans="1:18" x14ac:dyDescent="0.2">
      <c r="A42" s="74" t="s">
        <v>121</v>
      </c>
      <c r="B42" s="117">
        <v>147</v>
      </c>
      <c r="C42" s="117">
        <v>15582</v>
      </c>
      <c r="D42" s="117">
        <v>173</v>
      </c>
      <c r="E42" s="83">
        <v>125</v>
      </c>
      <c r="F42" s="118">
        <v>13265</v>
      </c>
      <c r="G42" s="84">
        <v>138</v>
      </c>
      <c r="H42" s="89">
        <f t="shared" si="2"/>
        <v>-0.20231213872832371</v>
      </c>
      <c r="I42" s="27"/>
      <c r="K42" s="28"/>
      <c r="L42" s="16"/>
      <c r="M42" s="16"/>
      <c r="N42" s="16"/>
      <c r="O42" s="16"/>
      <c r="P42" s="16"/>
      <c r="Q42" s="16"/>
      <c r="R42" s="16"/>
    </row>
    <row r="43" spans="1:18" x14ac:dyDescent="0.2">
      <c r="A43" s="74" t="s">
        <v>36</v>
      </c>
      <c r="B43" s="117">
        <v>464</v>
      </c>
      <c r="C43" s="117">
        <v>47447</v>
      </c>
      <c r="D43" s="117">
        <v>708</v>
      </c>
      <c r="E43" s="83">
        <v>101</v>
      </c>
      <c r="F43" s="118">
        <v>11805</v>
      </c>
      <c r="G43" s="84">
        <v>127</v>
      </c>
      <c r="H43" s="89">
        <f t="shared" si="2"/>
        <v>-0.82062146892655363</v>
      </c>
      <c r="I43" s="27"/>
      <c r="K43" s="28"/>
      <c r="L43" s="16"/>
      <c r="M43" s="16"/>
      <c r="N43" s="16"/>
      <c r="O43" s="16"/>
      <c r="P43" s="16"/>
      <c r="Q43" s="16"/>
      <c r="R43" s="16"/>
    </row>
    <row r="44" spans="1:18" x14ac:dyDescent="0.2">
      <c r="A44" s="74" t="s">
        <v>122</v>
      </c>
      <c r="B44" s="117">
        <v>21</v>
      </c>
      <c r="C44" s="117">
        <v>1029</v>
      </c>
      <c r="D44" s="117">
        <v>21</v>
      </c>
      <c r="E44" s="83">
        <v>0</v>
      </c>
      <c r="F44" s="118">
        <v>0</v>
      </c>
      <c r="G44" s="84">
        <v>0</v>
      </c>
      <c r="H44" s="89">
        <f t="shared" si="2"/>
        <v>-1</v>
      </c>
      <c r="I44" s="27"/>
      <c r="K44" s="28"/>
      <c r="L44" s="16"/>
      <c r="M44" s="16"/>
      <c r="N44" s="16"/>
      <c r="O44" s="16"/>
      <c r="P44" s="16"/>
      <c r="Q44" s="16"/>
      <c r="R44" s="16"/>
    </row>
    <row r="45" spans="1:18" x14ac:dyDescent="0.2">
      <c r="A45" s="74" t="s">
        <v>123</v>
      </c>
      <c r="B45" s="117">
        <v>465</v>
      </c>
      <c r="C45" s="117">
        <v>35501</v>
      </c>
      <c r="D45" s="117">
        <v>607</v>
      </c>
      <c r="E45" s="83">
        <v>105</v>
      </c>
      <c r="F45" s="118">
        <v>6468</v>
      </c>
      <c r="G45" s="84">
        <v>133</v>
      </c>
      <c r="H45" s="89">
        <f t="shared" si="2"/>
        <v>-0.78088962108731463</v>
      </c>
      <c r="I45" s="27"/>
      <c r="K45" s="28"/>
      <c r="L45" s="16"/>
      <c r="M45" s="16"/>
      <c r="N45" s="16"/>
      <c r="O45" s="16"/>
      <c r="P45" s="16"/>
      <c r="Q45" s="16"/>
      <c r="R45" s="16"/>
    </row>
    <row r="46" spans="1:18" x14ac:dyDescent="0.2">
      <c r="A46" s="74" t="s">
        <v>124</v>
      </c>
      <c r="B46" s="117">
        <v>184</v>
      </c>
      <c r="C46" s="117">
        <v>17133</v>
      </c>
      <c r="D46" s="117">
        <v>222</v>
      </c>
      <c r="E46" s="83">
        <v>145</v>
      </c>
      <c r="F46" s="118">
        <v>14897</v>
      </c>
      <c r="G46" s="84">
        <v>176</v>
      </c>
      <c r="H46" s="89">
        <f t="shared" si="2"/>
        <v>-0.2072072072072072</v>
      </c>
      <c r="I46" s="27"/>
      <c r="K46" s="28"/>
      <c r="L46" s="16"/>
      <c r="M46" s="16"/>
      <c r="N46" s="16"/>
      <c r="O46" s="16"/>
      <c r="P46" s="16"/>
      <c r="Q46" s="16"/>
      <c r="R46" s="16"/>
    </row>
    <row r="47" spans="1:18" x14ac:dyDescent="0.2">
      <c r="A47" s="74" t="s">
        <v>125</v>
      </c>
      <c r="B47" s="117">
        <v>5136</v>
      </c>
      <c r="C47" s="117">
        <v>430031</v>
      </c>
      <c r="D47" s="117">
        <v>6213</v>
      </c>
      <c r="E47" s="83">
        <v>2360</v>
      </c>
      <c r="F47" s="118">
        <v>212112</v>
      </c>
      <c r="G47" s="84">
        <v>2856</v>
      </c>
      <c r="H47" s="89">
        <f t="shared" si="2"/>
        <v>-0.54031868662481897</v>
      </c>
      <c r="I47" s="27"/>
      <c r="K47" s="28"/>
      <c r="L47" s="16"/>
      <c r="M47" s="16"/>
      <c r="N47" s="16"/>
      <c r="O47" s="16"/>
      <c r="P47" s="16"/>
      <c r="Q47" s="16"/>
      <c r="R47" s="16"/>
    </row>
    <row r="48" spans="1:18" x14ac:dyDescent="0.2">
      <c r="A48" s="74" t="s">
        <v>126</v>
      </c>
      <c r="B48" s="117">
        <v>210</v>
      </c>
      <c r="C48" s="117">
        <v>10374</v>
      </c>
      <c r="D48" s="117">
        <v>212</v>
      </c>
      <c r="E48" s="83">
        <v>210</v>
      </c>
      <c r="F48" s="118">
        <v>10353</v>
      </c>
      <c r="G48" s="84">
        <v>198</v>
      </c>
      <c r="H48" s="89">
        <f t="shared" si="2"/>
        <v>-6.6037735849056603E-2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4" t="s">
        <v>127</v>
      </c>
      <c r="B49" s="117">
        <v>345</v>
      </c>
      <c r="C49" s="117">
        <v>24851</v>
      </c>
      <c r="D49" s="117">
        <v>380</v>
      </c>
      <c r="E49" s="83">
        <v>326</v>
      </c>
      <c r="F49" s="118">
        <v>23219</v>
      </c>
      <c r="G49" s="84">
        <v>381</v>
      </c>
      <c r="H49" s="89">
        <f t="shared" si="2"/>
        <v>2.631578947368421E-3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4" t="s">
        <v>128</v>
      </c>
      <c r="B50" s="117">
        <v>459</v>
      </c>
      <c r="C50" s="117">
        <v>30597</v>
      </c>
      <c r="D50" s="117">
        <v>573</v>
      </c>
      <c r="E50" s="83">
        <v>357</v>
      </c>
      <c r="F50" s="118">
        <v>26145</v>
      </c>
      <c r="G50" s="84">
        <v>442</v>
      </c>
      <c r="H50" s="89">
        <f t="shared" si="2"/>
        <v>-0.22862129144851659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4" t="s">
        <v>129</v>
      </c>
      <c r="B51" s="117">
        <v>6510</v>
      </c>
      <c r="C51" s="117">
        <v>584373</v>
      </c>
      <c r="D51" s="117">
        <v>8070</v>
      </c>
      <c r="E51" s="83">
        <v>4598</v>
      </c>
      <c r="F51" s="118">
        <v>380043</v>
      </c>
      <c r="G51" s="84">
        <v>5786</v>
      </c>
      <c r="H51" s="89">
        <f t="shared" si="2"/>
        <v>-0.28302354399008672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4" t="s">
        <v>130</v>
      </c>
      <c r="B52" s="117">
        <v>21</v>
      </c>
      <c r="C52" s="117">
        <v>2205</v>
      </c>
      <c r="D52" s="117">
        <v>22</v>
      </c>
      <c r="E52" s="83">
        <v>21</v>
      </c>
      <c r="F52" s="118">
        <v>2205</v>
      </c>
      <c r="G52" s="84">
        <v>22</v>
      </c>
      <c r="H52" s="89">
        <f t="shared" si="2"/>
        <v>0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4" t="s">
        <v>131</v>
      </c>
      <c r="B53" s="117">
        <v>0</v>
      </c>
      <c r="C53" s="117">
        <v>0</v>
      </c>
      <c r="D53" s="117">
        <v>0</v>
      </c>
      <c r="E53" s="83">
        <v>40</v>
      </c>
      <c r="F53" s="118">
        <v>3375</v>
      </c>
      <c r="G53" s="84">
        <v>51</v>
      </c>
      <c r="H53" s="136" t="s">
        <v>115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4" t="s">
        <v>37</v>
      </c>
      <c r="B54" s="117">
        <v>0</v>
      </c>
      <c r="C54" s="117">
        <v>13000</v>
      </c>
      <c r="D54" s="117">
        <v>131</v>
      </c>
      <c r="E54" s="83">
        <v>42</v>
      </c>
      <c r="F54" s="118">
        <v>4704</v>
      </c>
      <c r="G54" s="84">
        <v>51</v>
      </c>
      <c r="H54" s="89">
        <f t="shared" si="2"/>
        <v>-0.61068702290076338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4" t="s">
        <v>38</v>
      </c>
      <c r="B55" s="20">
        <v>0</v>
      </c>
      <c r="C55" s="20">
        <v>2200</v>
      </c>
      <c r="D55" s="20">
        <v>44</v>
      </c>
      <c r="E55" s="83">
        <v>0</v>
      </c>
      <c r="F55" s="76">
        <v>0</v>
      </c>
      <c r="G55" s="84">
        <v>0</v>
      </c>
      <c r="H55" s="89">
        <f t="shared" si="2"/>
        <v>-1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4" t="s">
        <v>132</v>
      </c>
      <c r="B56" s="20">
        <v>735</v>
      </c>
      <c r="C56" s="20">
        <v>41160</v>
      </c>
      <c r="D56" s="20">
        <v>782</v>
      </c>
      <c r="E56" s="83">
        <v>441</v>
      </c>
      <c r="F56" s="76">
        <v>24689</v>
      </c>
      <c r="G56" s="84">
        <v>469</v>
      </c>
      <c r="H56" s="89">
        <f t="shared" si="2"/>
        <v>-0.40025575447570333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4" t="s">
        <v>133</v>
      </c>
      <c r="B57" s="20">
        <v>20</v>
      </c>
      <c r="C57" s="20">
        <v>2240</v>
      </c>
      <c r="D57" s="20">
        <v>26</v>
      </c>
      <c r="E57" s="83">
        <v>0</v>
      </c>
      <c r="F57" s="76">
        <v>0</v>
      </c>
      <c r="G57" s="84">
        <v>0</v>
      </c>
      <c r="H57" s="89">
        <f t="shared" si="2"/>
        <v>-1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4" t="s">
        <v>28</v>
      </c>
      <c r="B58" s="20">
        <v>1071</v>
      </c>
      <c r="C58" s="20">
        <v>64260</v>
      </c>
      <c r="D58" s="20">
        <v>1613</v>
      </c>
      <c r="E58" s="83">
        <v>459</v>
      </c>
      <c r="F58" s="76">
        <v>27540</v>
      </c>
      <c r="G58" s="84">
        <v>691</v>
      </c>
      <c r="H58" s="89">
        <f t="shared" si="2"/>
        <v>-0.57160570365778052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4" t="s">
        <v>134</v>
      </c>
      <c r="B59" s="20">
        <v>20</v>
      </c>
      <c r="C59" s="20">
        <v>2240</v>
      </c>
      <c r="D59" s="20">
        <v>26</v>
      </c>
      <c r="E59" s="83">
        <v>21</v>
      </c>
      <c r="F59" s="76">
        <v>2205</v>
      </c>
      <c r="G59" s="84">
        <v>22</v>
      </c>
      <c r="H59" s="89">
        <f t="shared" si="2"/>
        <v>-0.15384615384615385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4" t="s">
        <v>135</v>
      </c>
      <c r="B60" s="20">
        <v>8836</v>
      </c>
      <c r="C60" s="20">
        <v>727690</v>
      </c>
      <c r="D60" s="20">
        <v>11371</v>
      </c>
      <c r="E60" s="83">
        <v>10232</v>
      </c>
      <c r="F60" s="76">
        <v>788331</v>
      </c>
      <c r="G60" s="84">
        <v>11717</v>
      </c>
      <c r="H60" s="89">
        <f t="shared" si="2"/>
        <v>3.0428282472957525E-2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4" t="s">
        <v>136</v>
      </c>
      <c r="B61" s="20">
        <v>40</v>
      </c>
      <c r="C61" s="20">
        <v>3900</v>
      </c>
      <c r="D61" s="20">
        <v>34</v>
      </c>
      <c r="E61" s="83">
        <v>21</v>
      </c>
      <c r="F61" s="76">
        <v>2205</v>
      </c>
      <c r="G61" s="84">
        <v>22</v>
      </c>
      <c r="H61" s="89">
        <f t="shared" si="2"/>
        <v>-0.35294117647058826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4" t="s">
        <v>53</v>
      </c>
      <c r="B62" s="20">
        <v>0</v>
      </c>
      <c r="C62" s="20">
        <v>5200</v>
      </c>
      <c r="D62" s="20">
        <v>105</v>
      </c>
      <c r="E62" s="83">
        <v>0</v>
      </c>
      <c r="F62" s="76">
        <v>0</v>
      </c>
      <c r="G62" s="84">
        <v>0</v>
      </c>
      <c r="H62" s="89">
        <f t="shared" si="2"/>
        <v>-1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4" t="s">
        <v>137</v>
      </c>
      <c r="B63" s="20">
        <v>4564</v>
      </c>
      <c r="C63" s="20">
        <v>325380</v>
      </c>
      <c r="D63" s="20">
        <v>5399</v>
      </c>
      <c r="E63" s="83">
        <v>3656</v>
      </c>
      <c r="F63" s="76">
        <v>248594</v>
      </c>
      <c r="G63" s="84">
        <v>4527</v>
      </c>
      <c r="H63" s="89">
        <f t="shared" si="2"/>
        <v>-0.16151139099833303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103" t="s">
        <v>12</v>
      </c>
      <c r="B64" s="104">
        <f>SUM(B35:B63)</f>
        <v>34116</v>
      </c>
      <c r="C64" s="104">
        <f>SUM(C35:C63)</f>
        <v>2608506</v>
      </c>
      <c r="D64" s="104">
        <f>SUM(D35:D63)</f>
        <v>43499</v>
      </c>
      <c r="E64" s="77">
        <f>SUM(E35:E63)</f>
        <v>26712</v>
      </c>
      <c r="F64" s="78">
        <f>SUM(F35:F63)</f>
        <v>1948673</v>
      </c>
      <c r="G64" s="78">
        <f>SUM(G35:G63)</f>
        <v>32516</v>
      </c>
      <c r="H64" s="93">
        <f>(+G64-D64)/D64</f>
        <v>-0.25248856295547023</v>
      </c>
      <c r="I64" s="34"/>
      <c r="J64" s="43"/>
      <c r="K64" s="44"/>
      <c r="L64" s="9"/>
      <c r="M64" s="9"/>
      <c r="N64" s="45"/>
      <c r="O64" s="9"/>
      <c r="P64" s="9"/>
      <c r="Q64" s="45"/>
      <c r="R64" s="21"/>
    </row>
    <row r="65" spans="1:18" x14ac:dyDescent="0.2">
      <c r="A65" s="9"/>
      <c r="B65" s="9"/>
      <c r="C65" s="9"/>
      <c r="D65" s="9"/>
      <c r="E65" s="9"/>
      <c r="F65" s="133" t="s">
        <v>14</v>
      </c>
      <c r="G65" s="133"/>
      <c r="H65" s="47">
        <f>(+E64-B64)/B64</f>
        <v>-0.21702427013717904</v>
      </c>
      <c r="I65" s="48"/>
      <c r="J65" s="43"/>
      <c r="K65" s="44"/>
      <c r="L65" s="9"/>
      <c r="M65" s="9"/>
      <c r="N65" s="45"/>
      <c r="O65" s="9"/>
      <c r="P65" s="9"/>
      <c r="Q65" s="45"/>
      <c r="R65" s="46"/>
    </row>
    <row r="66" spans="1:18" ht="10.15" customHeight="1" x14ac:dyDescent="0.2"/>
  </sheetData>
  <sheetProtection selectLockedCells="1" selectUnlockedCells="1"/>
  <sortState xmlns:xlrd2="http://schemas.microsoft.com/office/spreadsheetml/2017/richdata2" ref="A16:H29">
    <sortCondition ref="A16:A29"/>
  </sortState>
  <mergeCells count="2">
    <mergeCell ref="F31:G31"/>
    <mergeCell ref="F65:G65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5" x14ac:dyDescent="0.25">
      <c r="A10" s="121" t="s">
        <v>50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28/02 de ambas temporadas</v>
      </c>
      <c r="G12" s="49"/>
      <c r="H12" s="49"/>
      <c r="I12" s="49"/>
    </row>
    <row r="13" spans="1:9" ht="6" customHeight="1" x14ac:dyDescent="0.2"/>
    <row r="14" spans="1:9" ht="12" x14ac:dyDescent="0.2">
      <c r="A14" s="124" t="s">
        <v>32</v>
      </c>
      <c r="B14" s="111"/>
      <c r="C14" s="111"/>
      <c r="D14" s="111"/>
      <c r="E14" s="112"/>
      <c r="F14" s="125" t="s">
        <v>52</v>
      </c>
      <c r="G14" s="51"/>
      <c r="H14" s="51"/>
      <c r="I14" s="91" t="s">
        <v>17</v>
      </c>
    </row>
    <row r="15" spans="1:9" x14ac:dyDescent="0.2">
      <c r="A15" s="113" t="s">
        <v>15</v>
      </c>
      <c r="B15" s="114" t="s">
        <v>13</v>
      </c>
      <c r="C15" s="115" t="s">
        <v>4</v>
      </c>
      <c r="D15" s="115" t="s">
        <v>5</v>
      </c>
      <c r="E15" s="116" t="s">
        <v>6</v>
      </c>
      <c r="F15" s="52" t="s">
        <v>4</v>
      </c>
      <c r="G15" s="52" t="s">
        <v>5</v>
      </c>
      <c r="H15" s="52" t="s">
        <v>6</v>
      </c>
      <c r="I15" s="92" t="s">
        <v>18</v>
      </c>
    </row>
    <row r="16" spans="1:9" ht="13.15" customHeight="1" x14ac:dyDescent="0.2">
      <c r="A16" s="108" t="s">
        <v>116</v>
      </c>
      <c r="B16" s="88" t="s">
        <v>113</v>
      </c>
      <c r="C16" s="109">
        <v>242</v>
      </c>
      <c r="D16" s="109">
        <v>25414</v>
      </c>
      <c r="E16" s="109">
        <v>261</v>
      </c>
      <c r="F16" s="96">
        <v>100</v>
      </c>
      <c r="G16" s="95">
        <v>11065</v>
      </c>
      <c r="H16" s="97">
        <v>111</v>
      </c>
      <c r="I16" s="89">
        <f t="shared" ref="I16:I65" si="0">(+H16-E16)/E16</f>
        <v>-0.57471264367816088</v>
      </c>
    </row>
    <row r="17" spans="1:9" ht="13.15" customHeight="1" x14ac:dyDescent="0.2">
      <c r="A17" s="108" t="s">
        <v>117</v>
      </c>
      <c r="B17" s="88" t="s">
        <v>109</v>
      </c>
      <c r="C17" s="109">
        <v>21</v>
      </c>
      <c r="D17" s="109">
        <v>1176</v>
      </c>
      <c r="E17" s="109">
        <v>22</v>
      </c>
      <c r="F17" s="86">
        <v>21</v>
      </c>
      <c r="G17" s="110">
        <v>1176</v>
      </c>
      <c r="H17" s="87">
        <v>22</v>
      </c>
      <c r="I17" s="136" t="s">
        <v>115</v>
      </c>
    </row>
    <row r="18" spans="1:9" ht="13.15" customHeight="1" x14ac:dyDescent="0.2">
      <c r="A18" s="108" t="s">
        <v>117</v>
      </c>
      <c r="B18" s="88" t="s">
        <v>113</v>
      </c>
      <c r="C18" s="109">
        <v>21</v>
      </c>
      <c r="D18" s="109">
        <v>2352</v>
      </c>
      <c r="E18" s="109">
        <v>24</v>
      </c>
      <c r="F18" s="86">
        <v>0</v>
      </c>
      <c r="G18" s="110">
        <v>0</v>
      </c>
      <c r="H18" s="87">
        <v>0</v>
      </c>
      <c r="I18" s="89">
        <f t="shared" si="0"/>
        <v>-1</v>
      </c>
    </row>
    <row r="19" spans="1:9" ht="13.15" customHeight="1" x14ac:dyDescent="0.2">
      <c r="A19" s="108" t="s">
        <v>27</v>
      </c>
      <c r="B19" s="88" t="s">
        <v>22</v>
      </c>
      <c r="C19" s="109">
        <v>1320</v>
      </c>
      <c r="D19" s="109">
        <v>1320</v>
      </c>
      <c r="E19" s="109">
        <v>1682</v>
      </c>
      <c r="F19" s="86">
        <v>876</v>
      </c>
      <c r="G19" s="110">
        <v>5360</v>
      </c>
      <c r="H19" s="87">
        <v>1134</v>
      </c>
      <c r="I19" s="89">
        <f t="shared" si="0"/>
        <v>-0.32580261593341259</v>
      </c>
    </row>
    <row r="20" spans="1:9" ht="13.15" customHeight="1" x14ac:dyDescent="0.2">
      <c r="A20" s="108" t="s">
        <v>27</v>
      </c>
      <c r="B20" s="88" t="s">
        <v>23</v>
      </c>
      <c r="C20" s="109">
        <v>1997</v>
      </c>
      <c r="D20" s="109">
        <v>119820</v>
      </c>
      <c r="E20" s="109">
        <v>3007</v>
      </c>
      <c r="F20" s="86">
        <v>1335</v>
      </c>
      <c r="G20" s="110">
        <v>79926</v>
      </c>
      <c r="H20" s="87">
        <v>2128</v>
      </c>
      <c r="I20" s="89">
        <f t="shared" si="0"/>
        <v>-0.29231792484203523</v>
      </c>
    </row>
    <row r="21" spans="1:9" ht="13.15" customHeight="1" x14ac:dyDescent="0.2">
      <c r="A21" s="108" t="s">
        <v>27</v>
      </c>
      <c r="B21" s="88" t="s">
        <v>54</v>
      </c>
      <c r="C21" s="109">
        <v>54</v>
      </c>
      <c r="D21" s="109">
        <v>54</v>
      </c>
      <c r="E21" s="109">
        <v>77</v>
      </c>
      <c r="F21" s="86">
        <v>0</v>
      </c>
      <c r="G21" s="110">
        <v>0</v>
      </c>
      <c r="H21" s="87">
        <v>0</v>
      </c>
      <c r="I21" s="89">
        <f t="shared" si="0"/>
        <v>-1</v>
      </c>
    </row>
    <row r="22" spans="1:9" ht="13.15" customHeight="1" x14ac:dyDescent="0.2">
      <c r="A22" s="108" t="s">
        <v>27</v>
      </c>
      <c r="B22" s="88" t="s">
        <v>25</v>
      </c>
      <c r="C22" s="109">
        <v>255</v>
      </c>
      <c r="D22" s="109">
        <v>15300</v>
      </c>
      <c r="E22" s="109">
        <v>390</v>
      </c>
      <c r="F22" s="86">
        <v>68</v>
      </c>
      <c r="G22" s="110">
        <v>68</v>
      </c>
      <c r="H22" s="87">
        <v>72</v>
      </c>
      <c r="I22" s="89">
        <f t="shared" si="0"/>
        <v>-0.81538461538461537</v>
      </c>
    </row>
    <row r="23" spans="1:9" ht="13.15" customHeight="1" x14ac:dyDescent="0.2">
      <c r="A23" s="108" t="s">
        <v>118</v>
      </c>
      <c r="B23" s="88" t="s">
        <v>109</v>
      </c>
      <c r="C23" s="109">
        <v>168</v>
      </c>
      <c r="D23" s="109">
        <v>584</v>
      </c>
      <c r="E23" s="109">
        <v>165</v>
      </c>
      <c r="F23" s="86">
        <v>252</v>
      </c>
      <c r="G23" s="110">
        <v>840</v>
      </c>
      <c r="H23" s="87">
        <v>307</v>
      </c>
      <c r="I23" s="89">
        <f t="shared" si="0"/>
        <v>0.8606060606060606</v>
      </c>
    </row>
    <row r="24" spans="1:9" ht="13.15" customHeight="1" x14ac:dyDescent="0.2">
      <c r="A24" s="108" t="s">
        <v>118</v>
      </c>
      <c r="B24" s="88" t="s">
        <v>113</v>
      </c>
      <c r="C24" s="109">
        <v>620</v>
      </c>
      <c r="D24" s="109">
        <v>38243</v>
      </c>
      <c r="E24" s="109">
        <v>730</v>
      </c>
      <c r="F24" s="86">
        <v>800</v>
      </c>
      <c r="G24" s="110">
        <v>48083</v>
      </c>
      <c r="H24" s="87">
        <v>933</v>
      </c>
      <c r="I24" s="89">
        <f t="shared" si="0"/>
        <v>0.27808219178082194</v>
      </c>
    </row>
    <row r="25" spans="1:9" ht="13.15" customHeight="1" x14ac:dyDescent="0.2">
      <c r="A25" s="108" t="s">
        <v>119</v>
      </c>
      <c r="B25" s="88" t="s">
        <v>23</v>
      </c>
      <c r="C25" s="109">
        <v>170</v>
      </c>
      <c r="D25" s="109">
        <v>10200</v>
      </c>
      <c r="E25" s="109">
        <v>256</v>
      </c>
      <c r="F25" s="86">
        <v>0</v>
      </c>
      <c r="G25" s="110">
        <v>0</v>
      </c>
      <c r="H25" s="87">
        <v>0</v>
      </c>
      <c r="I25" s="89">
        <f t="shared" si="0"/>
        <v>-1</v>
      </c>
    </row>
    <row r="26" spans="1:9" ht="13.15" customHeight="1" x14ac:dyDescent="0.2">
      <c r="A26" s="108" t="s">
        <v>26</v>
      </c>
      <c r="B26" s="88" t="s">
        <v>40</v>
      </c>
      <c r="C26" s="109">
        <v>0</v>
      </c>
      <c r="D26" s="109">
        <v>5500</v>
      </c>
      <c r="E26" s="109">
        <v>111</v>
      </c>
      <c r="F26" s="86">
        <v>0</v>
      </c>
      <c r="G26" s="110">
        <v>0</v>
      </c>
      <c r="H26" s="87">
        <v>0</v>
      </c>
      <c r="I26" s="89">
        <f t="shared" si="0"/>
        <v>-1</v>
      </c>
    </row>
    <row r="27" spans="1:9" ht="13.15" customHeight="1" x14ac:dyDescent="0.2">
      <c r="A27" s="108" t="s">
        <v>120</v>
      </c>
      <c r="B27" s="88" t="s">
        <v>40</v>
      </c>
      <c r="C27" s="109">
        <v>0</v>
      </c>
      <c r="D27" s="109">
        <v>2150</v>
      </c>
      <c r="E27" s="109">
        <v>43</v>
      </c>
      <c r="F27" s="86">
        <v>0</v>
      </c>
      <c r="G27" s="110">
        <v>0</v>
      </c>
      <c r="H27" s="87">
        <v>0</v>
      </c>
      <c r="I27" s="89">
        <f t="shared" si="0"/>
        <v>-1</v>
      </c>
    </row>
    <row r="28" spans="1:9" ht="13.15" customHeight="1" x14ac:dyDescent="0.2">
      <c r="A28" s="108" t="s">
        <v>121</v>
      </c>
      <c r="B28" s="88" t="s">
        <v>113</v>
      </c>
      <c r="C28" s="109">
        <v>147</v>
      </c>
      <c r="D28" s="109">
        <v>15582</v>
      </c>
      <c r="E28" s="109">
        <v>173</v>
      </c>
      <c r="F28" s="86">
        <v>125</v>
      </c>
      <c r="G28" s="110">
        <v>13265</v>
      </c>
      <c r="H28" s="87">
        <v>138</v>
      </c>
      <c r="I28" s="89">
        <f t="shared" si="0"/>
        <v>-0.20231213872832371</v>
      </c>
    </row>
    <row r="29" spans="1:9" ht="13.15" customHeight="1" x14ac:dyDescent="0.2">
      <c r="A29" s="108" t="s">
        <v>36</v>
      </c>
      <c r="B29" s="88" t="s">
        <v>40</v>
      </c>
      <c r="C29" s="109">
        <v>0</v>
      </c>
      <c r="D29" s="109">
        <v>6600</v>
      </c>
      <c r="E29" s="109">
        <v>133</v>
      </c>
      <c r="F29" s="86">
        <v>0</v>
      </c>
      <c r="G29" s="110">
        <v>0</v>
      </c>
      <c r="H29" s="87">
        <v>0</v>
      </c>
      <c r="I29" s="89">
        <f t="shared" si="0"/>
        <v>-1</v>
      </c>
    </row>
    <row r="30" spans="1:9" ht="13.15" customHeight="1" x14ac:dyDescent="0.2">
      <c r="A30" s="108" t="s">
        <v>138</v>
      </c>
      <c r="B30" s="88" t="s">
        <v>113</v>
      </c>
      <c r="C30" s="109">
        <v>464</v>
      </c>
      <c r="D30" s="109">
        <v>40847</v>
      </c>
      <c r="E30" s="109">
        <v>575</v>
      </c>
      <c r="F30" s="86">
        <v>101</v>
      </c>
      <c r="G30" s="110">
        <v>11805</v>
      </c>
      <c r="H30" s="87">
        <v>127</v>
      </c>
      <c r="I30" s="89">
        <f t="shared" si="0"/>
        <v>-0.77913043478260868</v>
      </c>
    </row>
    <row r="31" spans="1:9" ht="13.15" customHeight="1" x14ac:dyDescent="0.2">
      <c r="A31" s="108" t="s">
        <v>122</v>
      </c>
      <c r="B31" s="88" t="s">
        <v>109</v>
      </c>
      <c r="C31" s="109">
        <v>21</v>
      </c>
      <c r="D31" s="109">
        <v>1029</v>
      </c>
      <c r="E31" s="109">
        <v>21</v>
      </c>
      <c r="F31" s="86">
        <v>0</v>
      </c>
      <c r="G31" s="110">
        <v>0</v>
      </c>
      <c r="H31" s="87">
        <v>0</v>
      </c>
      <c r="I31" s="89">
        <f t="shared" si="0"/>
        <v>-1</v>
      </c>
    </row>
    <row r="32" spans="1:9" ht="13.15" customHeight="1" x14ac:dyDescent="0.2">
      <c r="A32" s="108" t="s">
        <v>123</v>
      </c>
      <c r="B32" s="88" t="s">
        <v>113</v>
      </c>
      <c r="C32" s="109">
        <v>465</v>
      </c>
      <c r="D32" s="109">
        <v>35501</v>
      </c>
      <c r="E32" s="109">
        <v>607</v>
      </c>
      <c r="F32" s="86">
        <v>105</v>
      </c>
      <c r="G32" s="110">
        <v>6468</v>
      </c>
      <c r="H32" s="87">
        <v>133</v>
      </c>
      <c r="I32" s="89">
        <f t="shared" si="0"/>
        <v>-0.78088962108731463</v>
      </c>
    </row>
    <row r="33" spans="1:9" ht="13.15" customHeight="1" x14ac:dyDescent="0.2">
      <c r="A33" s="108" t="s">
        <v>124</v>
      </c>
      <c r="B33" s="88" t="s">
        <v>113</v>
      </c>
      <c r="C33" s="109">
        <v>184</v>
      </c>
      <c r="D33" s="109">
        <v>17133</v>
      </c>
      <c r="E33" s="109">
        <v>222</v>
      </c>
      <c r="F33" s="86">
        <v>145</v>
      </c>
      <c r="G33" s="110">
        <v>14897</v>
      </c>
      <c r="H33" s="87">
        <v>176</v>
      </c>
      <c r="I33" s="89">
        <f t="shared" si="0"/>
        <v>-0.2072072072072072</v>
      </c>
    </row>
    <row r="34" spans="1:9" ht="13.15" customHeight="1" x14ac:dyDescent="0.2">
      <c r="A34" s="108" t="s">
        <v>125</v>
      </c>
      <c r="B34" s="88" t="s">
        <v>109</v>
      </c>
      <c r="C34" s="109">
        <v>0</v>
      </c>
      <c r="D34" s="109">
        <v>0</v>
      </c>
      <c r="E34" s="109">
        <v>0</v>
      </c>
      <c r="F34" s="86">
        <v>0</v>
      </c>
      <c r="G34" s="110">
        <v>0</v>
      </c>
      <c r="H34" s="87">
        <v>0</v>
      </c>
      <c r="I34" s="136" t="s">
        <v>115</v>
      </c>
    </row>
    <row r="35" spans="1:9" ht="13.15" customHeight="1" x14ac:dyDescent="0.2">
      <c r="A35" s="108" t="s">
        <v>125</v>
      </c>
      <c r="B35" s="88" t="s">
        <v>113</v>
      </c>
      <c r="C35" s="109">
        <v>5136</v>
      </c>
      <c r="D35" s="109">
        <v>430031</v>
      </c>
      <c r="E35" s="109">
        <v>6213</v>
      </c>
      <c r="F35" s="86">
        <v>2360</v>
      </c>
      <c r="G35" s="110">
        <v>212112</v>
      </c>
      <c r="H35" s="87">
        <v>2856</v>
      </c>
      <c r="I35" s="89">
        <f t="shared" si="0"/>
        <v>-0.54031868662481897</v>
      </c>
    </row>
    <row r="36" spans="1:9" ht="13.15" customHeight="1" x14ac:dyDescent="0.2">
      <c r="A36" s="108" t="s">
        <v>126</v>
      </c>
      <c r="B36" s="88" t="s">
        <v>109</v>
      </c>
      <c r="C36" s="109">
        <v>210</v>
      </c>
      <c r="D36" s="109">
        <v>10374</v>
      </c>
      <c r="E36" s="109">
        <v>212</v>
      </c>
      <c r="F36" s="86">
        <v>210</v>
      </c>
      <c r="G36" s="110">
        <v>10353</v>
      </c>
      <c r="H36" s="87">
        <v>198</v>
      </c>
      <c r="I36" s="89">
        <f t="shared" si="0"/>
        <v>-6.6037735849056603E-2</v>
      </c>
    </row>
    <row r="37" spans="1:9" ht="13.15" customHeight="1" x14ac:dyDescent="0.2">
      <c r="A37" s="108" t="s">
        <v>127</v>
      </c>
      <c r="B37" s="88" t="s">
        <v>109</v>
      </c>
      <c r="C37" s="109">
        <v>0</v>
      </c>
      <c r="D37" s="109">
        <v>0</v>
      </c>
      <c r="E37" s="109">
        <v>0</v>
      </c>
      <c r="F37" s="86">
        <v>0</v>
      </c>
      <c r="G37" s="110">
        <v>0</v>
      </c>
      <c r="H37" s="87">
        <v>0</v>
      </c>
      <c r="I37" s="136" t="s">
        <v>115</v>
      </c>
    </row>
    <row r="38" spans="1:9" ht="13.15" customHeight="1" x14ac:dyDescent="0.2">
      <c r="A38" s="108" t="s">
        <v>127</v>
      </c>
      <c r="B38" s="88" t="s">
        <v>113</v>
      </c>
      <c r="C38" s="109">
        <v>345</v>
      </c>
      <c r="D38" s="109">
        <v>24851</v>
      </c>
      <c r="E38" s="109">
        <v>380</v>
      </c>
      <c r="F38" s="86">
        <v>326</v>
      </c>
      <c r="G38" s="110">
        <v>23219</v>
      </c>
      <c r="H38" s="87">
        <v>381</v>
      </c>
      <c r="I38" s="89">
        <f t="shared" si="0"/>
        <v>2.631578947368421E-3</v>
      </c>
    </row>
    <row r="39" spans="1:9" ht="13.15" customHeight="1" x14ac:dyDescent="0.2">
      <c r="A39" s="108" t="s">
        <v>139</v>
      </c>
      <c r="B39" s="88" t="s">
        <v>109</v>
      </c>
      <c r="C39" s="109">
        <v>0</v>
      </c>
      <c r="D39" s="109">
        <v>0</v>
      </c>
      <c r="E39" s="109">
        <v>0</v>
      </c>
      <c r="F39" s="86">
        <v>0</v>
      </c>
      <c r="G39" s="110">
        <v>0</v>
      </c>
      <c r="H39" s="87">
        <v>0</v>
      </c>
      <c r="I39" s="136" t="s">
        <v>115</v>
      </c>
    </row>
    <row r="40" spans="1:9" ht="13.15" customHeight="1" x14ac:dyDescent="0.2">
      <c r="A40" s="108" t="s">
        <v>139</v>
      </c>
      <c r="B40" s="88" t="s">
        <v>113</v>
      </c>
      <c r="C40" s="109">
        <v>0</v>
      </c>
      <c r="D40" s="109">
        <v>0</v>
      </c>
      <c r="E40" s="109">
        <v>0</v>
      </c>
      <c r="F40" s="86">
        <v>0</v>
      </c>
      <c r="G40" s="110">
        <v>0</v>
      </c>
      <c r="H40" s="87">
        <v>0</v>
      </c>
      <c r="I40" s="136" t="s">
        <v>115</v>
      </c>
    </row>
    <row r="41" spans="1:9" ht="13.15" customHeight="1" x14ac:dyDescent="0.2">
      <c r="A41" s="108" t="s">
        <v>128</v>
      </c>
      <c r="B41" s="88" t="s">
        <v>109</v>
      </c>
      <c r="C41" s="109">
        <v>42</v>
      </c>
      <c r="D41" s="109">
        <v>2352</v>
      </c>
      <c r="E41" s="109">
        <v>45</v>
      </c>
      <c r="F41" s="86">
        <v>0</v>
      </c>
      <c r="G41" s="110">
        <v>0</v>
      </c>
      <c r="H41" s="87">
        <v>0</v>
      </c>
      <c r="I41" s="89">
        <f t="shared" si="0"/>
        <v>-1</v>
      </c>
    </row>
    <row r="42" spans="1:9" ht="13.15" customHeight="1" x14ac:dyDescent="0.2">
      <c r="A42" s="108" t="s">
        <v>128</v>
      </c>
      <c r="B42" s="88" t="s">
        <v>113</v>
      </c>
      <c r="C42" s="109">
        <v>417</v>
      </c>
      <c r="D42" s="109">
        <v>28245</v>
      </c>
      <c r="E42" s="109">
        <v>528</v>
      </c>
      <c r="F42" s="86">
        <v>357</v>
      </c>
      <c r="G42" s="110">
        <v>26145</v>
      </c>
      <c r="H42" s="87">
        <v>442</v>
      </c>
      <c r="I42" s="89">
        <f t="shared" si="0"/>
        <v>-0.16287878787878787</v>
      </c>
    </row>
    <row r="43" spans="1:9" ht="13.15" customHeight="1" x14ac:dyDescent="0.2">
      <c r="A43" s="108" t="s">
        <v>129</v>
      </c>
      <c r="B43" s="88" t="s">
        <v>113</v>
      </c>
      <c r="C43" s="109">
        <v>6510</v>
      </c>
      <c r="D43" s="109">
        <v>584373</v>
      </c>
      <c r="E43" s="109">
        <v>8070</v>
      </c>
      <c r="F43" s="86">
        <v>4598</v>
      </c>
      <c r="G43" s="110">
        <v>380043</v>
      </c>
      <c r="H43" s="87">
        <v>5786</v>
      </c>
      <c r="I43" s="89">
        <f t="shared" si="0"/>
        <v>-0.28302354399008672</v>
      </c>
    </row>
    <row r="44" spans="1:9" ht="13.15" customHeight="1" x14ac:dyDescent="0.2">
      <c r="A44" s="108" t="s">
        <v>130</v>
      </c>
      <c r="B44" s="88" t="s">
        <v>113</v>
      </c>
      <c r="C44" s="109">
        <v>21</v>
      </c>
      <c r="D44" s="109">
        <v>2205</v>
      </c>
      <c r="E44" s="109">
        <v>22</v>
      </c>
      <c r="F44" s="86">
        <v>21</v>
      </c>
      <c r="G44" s="110">
        <v>2205</v>
      </c>
      <c r="H44" s="87">
        <v>22</v>
      </c>
      <c r="I44" s="89">
        <f t="shared" si="0"/>
        <v>0</v>
      </c>
    </row>
    <row r="45" spans="1:9" ht="13.15" customHeight="1" x14ac:dyDescent="0.2">
      <c r="A45" s="108" t="s">
        <v>131</v>
      </c>
      <c r="B45" s="88" t="s">
        <v>113</v>
      </c>
      <c r="C45" s="109">
        <v>0</v>
      </c>
      <c r="D45" s="109">
        <v>0</v>
      </c>
      <c r="E45" s="109">
        <v>0</v>
      </c>
      <c r="F45" s="86">
        <v>40</v>
      </c>
      <c r="G45" s="110">
        <v>3375</v>
      </c>
      <c r="H45" s="87">
        <v>51</v>
      </c>
      <c r="I45" s="136" t="s">
        <v>115</v>
      </c>
    </row>
    <row r="46" spans="1:9" ht="13.15" customHeight="1" x14ac:dyDescent="0.2">
      <c r="A46" s="108" t="s">
        <v>41</v>
      </c>
      <c r="B46" s="88" t="s">
        <v>35</v>
      </c>
      <c r="C46" s="109">
        <v>0</v>
      </c>
      <c r="D46" s="109">
        <v>13000</v>
      </c>
      <c r="E46" s="109">
        <v>131</v>
      </c>
      <c r="F46" s="86">
        <v>0</v>
      </c>
      <c r="G46" s="110">
        <v>0</v>
      </c>
      <c r="H46" s="87">
        <v>0</v>
      </c>
      <c r="I46" s="89">
        <f t="shared" si="0"/>
        <v>-1</v>
      </c>
    </row>
    <row r="47" spans="1:9" ht="13.15" customHeight="1" x14ac:dyDescent="0.2">
      <c r="A47" s="108" t="s">
        <v>37</v>
      </c>
      <c r="B47" s="88" t="s">
        <v>113</v>
      </c>
      <c r="C47" s="109">
        <v>0</v>
      </c>
      <c r="D47" s="109">
        <v>0</v>
      </c>
      <c r="E47" s="109">
        <v>0</v>
      </c>
      <c r="F47" s="86">
        <v>42</v>
      </c>
      <c r="G47" s="110">
        <v>4704</v>
      </c>
      <c r="H47" s="87">
        <v>51</v>
      </c>
      <c r="I47" s="136" t="s">
        <v>115</v>
      </c>
    </row>
    <row r="48" spans="1:9" ht="13.15" customHeight="1" x14ac:dyDescent="0.2">
      <c r="A48" s="108" t="s">
        <v>42</v>
      </c>
      <c r="B48" s="88" t="s">
        <v>40</v>
      </c>
      <c r="C48" s="109">
        <v>0</v>
      </c>
      <c r="D48" s="109">
        <v>2200</v>
      </c>
      <c r="E48" s="109">
        <v>44</v>
      </c>
      <c r="F48" s="86">
        <v>0</v>
      </c>
      <c r="G48" s="110">
        <v>0</v>
      </c>
      <c r="H48" s="87">
        <v>0</v>
      </c>
      <c r="I48" s="89">
        <f t="shared" si="0"/>
        <v>-1</v>
      </c>
    </row>
    <row r="49" spans="1:9" ht="13.15" customHeight="1" x14ac:dyDescent="0.2">
      <c r="A49" s="108" t="s">
        <v>132</v>
      </c>
      <c r="B49" s="88" t="s">
        <v>109</v>
      </c>
      <c r="C49" s="109">
        <v>735</v>
      </c>
      <c r="D49" s="109">
        <v>41160</v>
      </c>
      <c r="E49" s="109">
        <v>782</v>
      </c>
      <c r="F49" s="86">
        <v>441</v>
      </c>
      <c r="G49" s="110">
        <v>24689</v>
      </c>
      <c r="H49" s="87">
        <v>469</v>
      </c>
      <c r="I49" s="89">
        <f t="shared" si="0"/>
        <v>-0.40025575447570333</v>
      </c>
    </row>
    <row r="50" spans="1:9" ht="13.15" customHeight="1" x14ac:dyDescent="0.2">
      <c r="A50" s="108" t="s">
        <v>133</v>
      </c>
      <c r="B50" s="88" t="s">
        <v>113</v>
      </c>
      <c r="C50" s="109">
        <v>20</v>
      </c>
      <c r="D50" s="109">
        <v>2240</v>
      </c>
      <c r="E50" s="109">
        <v>26</v>
      </c>
      <c r="F50" s="86">
        <v>0</v>
      </c>
      <c r="G50" s="110">
        <v>0</v>
      </c>
      <c r="H50" s="87">
        <v>0</v>
      </c>
      <c r="I50" s="89">
        <f t="shared" si="0"/>
        <v>-1</v>
      </c>
    </row>
    <row r="51" spans="1:9" ht="13.15" customHeight="1" x14ac:dyDescent="0.2">
      <c r="A51" s="108" t="s">
        <v>28</v>
      </c>
      <c r="B51" s="88" t="s">
        <v>23</v>
      </c>
      <c r="C51" s="109">
        <v>1071</v>
      </c>
      <c r="D51" s="109">
        <v>64260</v>
      </c>
      <c r="E51" s="109">
        <v>1613</v>
      </c>
      <c r="F51" s="86">
        <v>459</v>
      </c>
      <c r="G51" s="110">
        <v>27540</v>
      </c>
      <c r="H51" s="87">
        <v>691</v>
      </c>
      <c r="I51" s="89">
        <f t="shared" si="0"/>
        <v>-0.57160570365778052</v>
      </c>
    </row>
    <row r="52" spans="1:9" ht="13.15" customHeight="1" x14ac:dyDescent="0.2">
      <c r="A52" s="108" t="s">
        <v>140</v>
      </c>
      <c r="B52" s="88" t="s">
        <v>109</v>
      </c>
      <c r="C52" s="109">
        <v>0</v>
      </c>
      <c r="D52" s="109">
        <v>0</v>
      </c>
      <c r="E52" s="109">
        <v>0</v>
      </c>
      <c r="F52" s="86">
        <v>0</v>
      </c>
      <c r="G52" s="110">
        <v>0</v>
      </c>
      <c r="H52" s="87">
        <v>0</v>
      </c>
      <c r="I52" s="136" t="s">
        <v>115</v>
      </c>
    </row>
    <row r="53" spans="1:9" ht="13.15" customHeight="1" x14ac:dyDescent="0.2">
      <c r="A53" s="108" t="s">
        <v>140</v>
      </c>
      <c r="B53" s="88" t="s">
        <v>113</v>
      </c>
      <c r="C53" s="109">
        <v>0</v>
      </c>
      <c r="D53" s="109">
        <v>0</v>
      </c>
      <c r="E53" s="109">
        <v>0</v>
      </c>
      <c r="F53" s="86">
        <v>0</v>
      </c>
      <c r="G53" s="110">
        <v>0</v>
      </c>
      <c r="H53" s="87">
        <v>0</v>
      </c>
      <c r="I53" s="136" t="s">
        <v>115</v>
      </c>
    </row>
    <row r="54" spans="1:9" ht="13.15" customHeight="1" x14ac:dyDescent="0.2">
      <c r="A54" s="108" t="s">
        <v>134</v>
      </c>
      <c r="B54" s="88" t="s">
        <v>113</v>
      </c>
      <c r="C54" s="109">
        <v>20</v>
      </c>
      <c r="D54" s="109">
        <v>2240</v>
      </c>
      <c r="E54" s="109">
        <v>26</v>
      </c>
      <c r="F54" s="86">
        <v>21</v>
      </c>
      <c r="G54" s="110">
        <v>2205</v>
      </c>
      <c r="H54" s="87">
        <v>22</v>
      </c>
      <c r="I54" s="89">
        <f t="shared" si="0"/>
        <v>-0.15384615384615385</v>
      </c>
    </row>
    <row r="55" spans="1:9" ht="13.15" customHeight="1" x14ac:dyDescent="0.2">
      <c r="A55" s="108" t="s">
        <v>135</v>
      </c>
      <c r="B55" s="88" t="s">
        <v>141</v>
      </c>
      <c r="C55" s="109">
        <v>0</v>
      </c>
      <c r="D55" s="109">
        <v>0</v>
      </c>
      <c r="E55" s="109">
        <v>0</v>
      </c>
      <c r="F55" s="86">
        <v>20</v>
      </c>
      <c r="G55" s="110">
        <v>2400</v>
      </c>
      <c r="H55" s="87">
        <v>24</v>
      </c>
      <c r="I55" s="136" t="s">
        <v>115</v>
      </c>
    </row>
    <row r="56" spans="1:9" ht="13.15" customHeight="1" x14ac:dyDescent="0.2">
      <c r="A56" s="108" t="s">
        <v>135</v>
      </c>
      <c r="B56" s="88" t="s">
        <v>142</v>
      </c>
      <c r="C56" s="109">
        <v>0</v>
      </c>
      <c r="D56" s="109">
        <v>0</v>
      </c>
      <c r="E56" s="109">
        <v>0</v>
      </c>
      <c r="F56" s="86">
        <v>8</v>
      </c>
      <c r="G56" s="110">
        <v>960</v>
      </c>
      <c r="H56" s="87">
        <v>10</v>
      </c>
      <c r="I56" s="136" t="s">
        <v>115</v>
      </c>
    </row>
    <row r="57" spans="1:9" ht="13.15" customHeight="1" x14ac:dyDescent="0.2">
      <c r="A57" s="108" t="s">
        <v>135</v>
      </c>
      <c r="B57" s="88" t="s">
        <v>109</v>
      </c>
      <c r="C57" s="109">
        <v>252</v>
      </c>
      <c r="D57" s="109">
        <v>14112</v>
      </c>
      <c r="E57" s="109">
        <v>268</v>
      </c>
      <c r="F57" s="86">
        <v>77</v>
      </c>
      <c r="G57" s="110">
        <v>4193</v>
      </c>
      <c r="H57" s="87">
        <v>80</v>
      </c>
      <c r="I57" s="89">
        <f t="shared" si="0"/>
        <v>-0.70149253731343286</v>
      </c>
    </row>
    <row r="58" spans="1:9" ht="13.15" customHeight="1" x14ac:dyDescent="0.2">
      <c r="A58" s="108" t="s">
        <v>135</v>
      </c>
      <c r="B58" s="88" t="s">
        <v>110</v>
      </c>
      <c r="C58" s="109">
        <v>0</v>
      </c>
      <c r="D58" s="109">
        <v>0</v>
      </c>
      <c r="E58" s="109">
        <v>0</v>
      </c>
      <c r="F58" s="86">
        <v>282</v>
      </c>
      <c r="G58" s="110">
        <v>35960</v>
      </c>
      <c r="H58" s="87">
        <v>333</v>
      </c>
      <c r="I58" s="136" t="s">
        <v>115</v>
      </c>
    </row>
    <row r="59" spans="1:9" ht="13.15" customHeight="1" x14ac:dyDescent="0.2">
      <c r="A59" s="108" t="s">
        <v>135</v>
      </c>
      <c r="B59" s="88" t="s">
        <v>111</v>
      </c>
      <c r="C59" s="109">
        <v>0</v>
      </c>
      <c r="D59" s="109">
        <v>0</v>
      </c>
      <c r="E59" s="109">
        <v>0</v>
      </c>
      <c r="F59" s="86">
        <v>73</v>
      </c>
      <c r="G59" s="110">
        <v>8760</v>
      </c>
      <c r="H59" s="87">
        <v>88</v>
      </c>
      <c r="I59" s="136" t="s">
        <v>115</v>
      </c>
    </row>
    <row r="60" spans="1:9" ht="13.15" customHeight="1" x14ac:dyDescent="0.2">
      <c r="A60" s="108" t="s">
        <v>135</v>
      </c>
      <c r="B60" s="88" t="s">
        <v>112</v>
      </c>
      <c r="C60" s="109">
        <v>0</v>
      </c>
      <c r="D60" s="109">
        <v>0</v>
      </c>
      <c r="E60" s="109">
        <v>0</v>
      </c>
      <c r="F60" s="86">
        <v>20</v>
      </c>
      <c r="G60" s="110">
        <v>2400</v>
      </c>
      <c r="H60" s="87">
        <v>24</v>
      </c>
      <c r="I60" s="136" t="s">
        <v>115</v>
      </c>
    </row>
    <row r="61" spans="1:9" ht="13.15" customHeight="1" x14ac:dyDescent="0.2">
      <c r="A61" s="108" t="s">
        <v>135</v>
      </c>
      <c r="B61" s="88" t="s">
        <v>113</v>
      </c>
      <c r="C61" s="109">
        <v>8584</v>
      </c>
      <c r="D61" s="109">
        <v>713578</v>
      </c>
      <c r="E61" s="109">
        <v>11103</v>
      </c>
      <c r="F61" s="86">
        <v>9515</v>
      </c>
      <c r="G61" s="110">
        <v>708356</v>
      </c>
      <c r="H61" s="87">
        <v>10930</v>
      </c>
      <c r="I61" s="89">
        <f t="shared" si="0"/>
        <v>-1.558137440331442E-2</v>
      </c>
    </row>
    <row r="62" spans="1:9" ht="13.15" customHeight="1" x14ac:dyDescent="0.2">
      <c r="A62" s="108" t="s">
        <v>135</v>
      </c>
      <c r="B62" s="88" t="s">
        <v>143</v>
      </c>
      <c r="C62" s="109">
        <v>0</v>
      </c>
      <c r="D62" s="109">
        <v>0</v>
      </c>
      <c r="E62" s="109">
        <v>0</v>
      </c>
      <c r="F62" s="86">
        <v>237</v>
      </c>
      <c r="G62" s="110">
        <v>25302</v>
      </c>
      <c r="H62" s="87">
        <v>228</v>
      </c>
      <c r="I62" s="136" t="s">
        <v>115</v>
      </c>
    </row>
    <row r="63" spans="1:9" ht="13.15" customHeight="1" x14ac:dyDescent="0.2">
      <c r="A63" s="108" t="s">
        <v>136</v>
      </c>
      <c r="B63" s="88" t="s">
        <v>113</v>
      </c>
      <c r="C63" s="109">
        <v>40</v>
      </c>
      <c r="D63" s="109">
        <v>3900</v>
      </c>
      <c r="E63" s="109">
        <v>34</v>
      </c>
      <c r="F63" s="86">
        <v>21</v>
      </c>
      <c r="G63" s="110">
        <v>2205</v>
      </c>
      <c r="H63" s="87">
        <v>22</v>
      </c>
      <c r="I63" s="89">
        <f t="shared" si="0"/>
        <v>-0.35294117647058826</v>
      </c>
    </row>
    <row r="64" spans="1:9" ht="13.15" customHeight="1" x14ac:dyDescent="0.2">
      <c r="A64" s="108" t="s">
        <v>39</v>
      </c>
      <c r="B64" s="88" t="s">
        <v>35</v>
      </c>
      <c r="C64" s="109">
        <v>0</v>
      </c>
      <c r="D64" s="109">
        <v>5200</v>
      </c>
      <c r="E64" s="109">
        <v>105</v>
      </c>
      <c r="F64" s="86">
        <v>0</v>
      </c>
      <c r="G64" s="110">
        <v>0</v>
      </c>
      <c r="H64" s="87">
        <v>0</v>
      </c>
      <c r="I64" s="89">
        <f t="shared" si="0"/>
        <v>-1</v>
      </c>
    </row>
    <row r="65" spans="1:9" ht="13.15" customHeight="1" x14ac:dyDescent="0.2">
      <c r="A65" s="108" t="s">
        <v>137</v>
      </c>
      <c r="B65" s="88" t="s">
        <v>113</v>
      </c>
      <c r="C65" s="109">
        <v>4564</v>
      </c>
      <c r="D65" s="109">
        <v>325380</v>
      </c>
      <c r="E65" s="109">
        <v>5399</v>
      </c>
      <c r="F65" s="86">
        <v>3656</v>
      </c>
      <c r="G65" s="110">
        <v>248594</v>
      </c>
      <c r="H65" s="87">
        <v>4527</v>
      </c>
      <c r="I65" s="89">
        <f t="shared" si="0"/>
        <v>-0.16151139099833303</v>
      </c>
    </row>
    <row r="66" spans="1:9" ht="13.15" customHeight="1" x14ac:dyDescent="0.2">
      <c r="A66" s="18"/>
      <c r="B66" s="105" t="s">
        <v>16</v>
      </c>
      <c r="C66" s="106">
        <f>SUM(C16:C65)</f>
        <v>34116</v>
      </c>
      <c r="D66" s="106">
        <f>SUM(D16:D65)</f>
        <v>2608506</v>
      </c>
      <c r="E66" s="107">
        <f>SUM(E16:E65)</f>
        <v>43500</v>
      </c>
      <c r="F66" s="53">
        <f>SUM(F16:F65)</f>
        <v>26712</v>
      </c>
      <c r="G66" s="54">
        <f>SUM(G16:G65)</f>
        <v>1948673</v>
      </c>
      <c r="H66" s="54">
        <f>SUM(H16:H65)</f>
        <v>32516</v>
      </c>
      <c r="I66" s="120">
        <f>(+H66-E66)/E66</f>
        <v>-0.25250574712643681</v>
      </c>
    </row>
    <row r="67" spans="1:9" ht="13.15" customHeight="1" x14ac:dyDescent="0.2">
      <c r="G67" s="137" t="s">
        <v>14</v>
      </c>
      <c r="H67" s="134"/>
      <c r="I67" s="98">
        <f>+(F66-C66)/C66</f>
        <v>-0.21702427013717904</v>
      </c>
    </row>
  </sheetData>
  <sheetProtection selectLockedCells="1" selectUnlockedCells="1"/>
  <mergeCells count="1">
    <mergeCell ref="G67:H67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Carlos Daniel Sancho</cp:lastModifiedBy>
  <cp:lastPrinted>2019-01-30T00:30:02Z</cp:lastPrinted>
  <dcterms:created xsi:type="dcterms:W3CDTF">2015-04-15T02:22:17Z</dcterms:created>
  <dcterms:modified xsi:type="dcterms:W3CDTF">2023-02-28T20:11:54Z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