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media/image1.png" ContentType="image/png"/>
  <Override PartName="/xl/media/image2.png" ContentType="image/png"/>
  <Override PartName="/xl/media/image3.jpeg" ContentType="image/jpeg"/>
  <Override PartName="/xl/media/image4.png" ContentType="image/png"/>
  <Override PartName="/xl/media/image5.png" ContentType="image/png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incipal" sheetId="1" state="visible" r:id="rId2"/>
    <sheet name="buques" sheetId="2" state="visible" r:id="rId3"/>
    <sheet name="exportadores" sheetId="3" state="visible" r:id="rId4"/>
    <sheet name="peras y manz" sheetId="4" state="visible" r:id="rId5"/>
    <sheet name="especie y destino" sheetId="5" state="visible" r:id="rId6"/>
    <sheet name="esp x destino" sheetId="6" state="visible" r:id="rId7"/>
  </sheets>
  <definedNames>
    <definedName function="false" hidden="false" localSheetId="1" name="_xlnm.Print_Area" vbProcedure="false">buques!$A$1:$G$39</definedName>
    <definedName function="false" hidden="false" localSheetId="1" name="_xlnm.Print_Titles" vbProcedure="false">buques!$1:$12</definedName>
    <definedName function="false" hidden="false" localSheetId="5" name="_xlnm.Print_Area" vbProcedure="false">'esp x destino'!$A$1:$I$86</definedName>
    <definedName function="false" hidden="false" localSheetId="5" name="_xlnm.Print_Titles" vbProcedure="false">'esp x destino'!$1:$15</definedName>
    <definedName function="false" hidden="false" localSheetId="4" name="_xlnm.Print_Area" vbProcedure="false">'especie y destino'!$A$1:$H$74</definedName>
    <definedName function="false" hidden="false" localSheetId="4" name="_xlnm.Print_Titles" vbProcedure="false">'especie y destino'!$36:$37</definedName>
    <definedName function="false" hidden="false" localSheetId="2" name="_xlnm.Print_Titles" vbProcedure="false">exportadores!$1:$12</definedName>
    <definedName function="false" hidden="false" localSheetId="3" name="_xlnm.Print_Area" vbProcedure="false">'peras y manz'!$A$1:$F$46</definedName>
    <definedName function="false" hidden="false" localSheetId="3" name="_xlnm.Print_Titles" vbProcedure="false">'peras y manz'!$1:$12</definedName>
    <definedName function="false" hidden="false" localSheetId="0" name="_xlnm.Print_Area" vbProcedure="false">Principal!$A$1:$G$58</definedName>
    <definedName function="false" hidden="false" name="Excel_BuiltIn__FilterDatabase_2" vbProcedure="false">buques!$A$12:$G$39</definedName>
    <definedName function="false" hidden="false" name="Excel_BuiltIn__FilterDatabase_3" vbProcedure="false">exportadores!$A$12:$E$12</definedName>
    <definedName function="false" hidden="false" name="Excel_BuiltIn__FilterDatabase_4" vbProcedure="false">'peras y manz'!$A$12:$E$12</definedName>
    <definedName function="false" hidden="false" name="Excel_BuiltIn__FilterDatabase_6" vbProcedure="false">'esp x destino'!$A$15:$I$86</definedName>
    <definedName function="false" hidden="false" localSheetId="0" name="_xlnm.Print_Area" vbProcedure="false">Principal!$A$1:$G$60</definedName>
    <definedName function="false" hidden="false" localSheetId="1" name="Excel_BuiltIn__FilterDatabase" vbProcedure="false">buques!$A$12:$G$39</definedName>
    <definedName function="false" hidden="false" localSheetId="2" name="Excel_BuiltIn__FilterDatabase" vbProcedure="false">exportadores!$A$12:$D$15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<sst xmlns="http://schemas.openxmlformats.org/spreadsheetml/2006/main" count="449" uniqueCount="199">
  <si>
    <t xml:space="preserve">Datos al 31/03/2023</t>
  </si>
  <si>
    <t xml:space="preserve"> </t>
  </si>
  <si>
    <t xml:space="preserve">TEMPORADA 2023</t>
  </si>
  <si>
    <t xml:space="preserve">Buques</t>
  </si>
  <si>
    <t xml:space="preserve">Exportadores</t>
  </si>
  <si>
    <t xml:space="preserve">Peras y Manzanas por Exportador</t>
  </si>
  <si>
    <t xml:space="preserve">Comparativo 2020 vs 2021 Especies y Destinos</t>
  </si>
  <si>
    <t xml:space="preserve">Comparativo 2020 vs 2021 Especies por Destinos</t>
  </si>
  <si>
    <t xml:space="preserve">Buques - Temporada 2023</t>
  </si>
  <si>
    <t xml:space="preserve">N°</t>
  </si>
  <si>
    <t xml:space="preserve">BUQUE</t>
  </si>
  <si>
    <t xml:space="preserve">FECHA</t>
  </si>
  <si>
    <t xml:space="preserve">PALLETS</t>
  </si>
  <si>
    <t xml:space="preserve">BULTOS</t>
  </si>
  <si>
    <t xml:space="preserve">TONELADAS</t>
  </si>
  <si>
    <t xml:space="preserve">PUERTO</t>
  </si>
  <si>
    <t xml:space="preserve">MADRID TRADER V303  </t>
  </si>
  <si>
    <t xml:space="preserve">PBHI</t>
  </si>
  <si>
    <t xml:space="preserve">LONDON TRADER V 304 </t>
  </si>
  <si>
    <t xml:space="preserve">BALTIC JASMINE      </t>
  </si>
  <si>
    <t xml:space="preserve">PSAE</t>
  </si>
  <si>
    <t xml:space="preserve">LONDON TRADER 305 HS</t>
  </si>
  <si>
    <t xml:space="preserve">LONDON TRADER 305 MK</t>
  </si>
  <si>
    <t xml:space="preserve">MERIDIAN 306 HS     </t>
  </si>
  <si>
    <t xml:space="preserve">MERIDIAN 306 MK     </t>
  </si>
  <si>
    <t xml:space="preserve">LONDON TRADER 307 HS</t>
  </si>
  <si>
    <t xml:space="preserve"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</si>
  <si>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</si>
  <si>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</si>
  <si>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</si>
  <si>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</si>
  <si>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 xml:space="preserve">LONDON TRADER 309 HS</t>
  </si>
  <si>
    <t xml:space="preserve"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</si>
  <si>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</si>
  <si>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</si>
  <si>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</si>
  <si>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</si>
  <si>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 xml:space="preserve">LONDON TRADER 311 HS</t>
  </si>
  <si>
    <t xml:space="preserve"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</si>
  <si>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</si>
  <si>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</si>
  <si>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</si>
  <si>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</si>
  <si>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 xml:space="preserve">Totales</t>
  </si>
  <si>
    <t xml:space="preserve">Exportadores - Temporada 2023</t>
  </si>
  <si>
    <t xml:space="preserve">EXPORTADOR</t>
  </si>
  <si>
    <t xml:space="preserve">% DIST</t>
  </si>
  <si>
    <t xml:space="preserve"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</si>
  <si>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</si>
  <si>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</si>
  <si>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</si>
  <si>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</si>
  <si>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</si>
  <si>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</si>
  <si>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</si>
  <si>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</si>
  <si>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</si>
  <si>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</si>
  <si>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</si>
  <si>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</si>
  <si>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 xml:space="preserve">FRUTAS SENSACION SRL</t>
  </si>
  <si>
    <t xml:space="preserve">PROARCO PATAGONIA SA</t>
  </si>
  <si>
    <t xml:space="preserve">FRUIT WORLD SA      </t>
  </si>
  <si>
    <t xml:space="preserve"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</si>
  <si>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</si>
  <si>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</si>
  <si>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</si>
  <si>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</si>
  <si>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</si>
  <si>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</si>
  <si>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</si>
  <si>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</si>
  <si>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</si>
  <si>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</si>
  <si>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</si>
  <si>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</si>
  <si>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</si>
  <si>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</si>
  <si>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</si>
  <si>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</si>
  <si>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</si>
  <si>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</si>
  <si>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</si>
  <si>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</si>
  <si>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</si>
  <si>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</si>
  <si>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</si>
  <si>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</si>
  <si>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</si>
  <si>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</si>
  <si>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</si>
  <si>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</si>
  <si>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</si>
  <si>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</si>
  <si>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 xml:space="preserve">BRONSTRUP ARANDA SRL</t>
  </si>
  <si>
    <t xml:space="preserve">CAUQUEN ARG. SA     </t>
  </si>
  <si>
    <t xml:space="preserve">ENTRE VALLES        </t>
  </si>
  <si>
    <t xml:space="preserve">LIBRES DEL PLATA SRL</t>
  </si>
  <si>
    <t xml:space="preserve">BUENA COSECHA S.R.L.</t>
  </si>
  <si>
    <t xml:space="preserve"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</si>
  <si>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</si>
  <si>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</si>
  <si>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</si>
  <si>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</si>
  <si>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 xml:space="preserve">Total Gral.</t>
  </si>
  <si>
    <t xml:space="preserve">Exportadores - Temporada 2023 (Manzana y Pera)</t>
  </si>
  <si>
    <t xml:space="preserve">Comparativos Temporada 2022 Vs. 2023 Especies y Destinos</t>
  </si>
  <si>
    <t xml:space="preserve">Temporada 2022</t>
  </si>
  <si>
    <t xml:space="preserve">Temporada 2023</t>
  </si>
  <si>
    <t xml:space="preserve">% VAR</t>
  </si>
  <si>
    <t xml:space="preserve">ESPECIE</t>
  </si>
  <si>
    <t xml:space="preserve">en TONS</t>
  </si>
  <si>
    <t xml:space="preserve">CEBOLLA</t>
  </si>
  <si>
    <t xml:space="preserve">---%</t>
  </si>
  <si>
    <t xml:space="preserve">CIRUELA</t>
  </si>
  <si>
    <t xml:space="preserve">DURAZNO</t>
  </si>
  <si>
    <t xml:space="preserve">GIRASOL</t>
  </si>
  <si>
    <t xml:space="preserve"> -   </t>
  </si>
  <si>
    <t xml:space="preserve">KIWI</t>
  </si>
  <si>
    <t xml:space="preserve">LIMON</t>
  </si>
  <si>
    <t xml:space="preserve">MAIZ PISING</t>
  </si>
  <si>
    <t xml:space="preserve">MANZANA</t>
  </si>
  <si>
    <t xml:space="preserve">NECT-CIRU</t>
  </si>
  <si>
    <t xml:space="preserve">NECT-DURAZ</t>
  </si>
  <si>
    <t xml:space="preserve">NECTARIN</t>
  </si>
  <si>
    <t xml:space="preserve">PERA</t>
  </si>
  <si>
    <t xml:space="preserve">PLIC.DE VIN</t>
  </si>
  <si>
    <t xml:space="preserve">POLIETILENO</t>
  </si>
  <si>
    <t xml:space="preserve">SEM GRAN</t>
  </si>
  <si>
    <t xml:space="preserve">SODA CAUST</t>
  </si>
  <si>
    <t xml:space="preserve">UVA</t>
  </si>
  <si>
    <t xml:space="preserve">Total</t>
  </si>
  <si>
    <t xml:space="preserve">Variación en pallets:</t>
  </si>
  <si>
    <t xml:space="preserve">TEMPORADA 2022</t>
  </si>
  <si>
    <t xml:space="preserve">DESTINO</t>
  </si>
  <si>
    <t xml:space="preserve">ALEMANIA</t>
  </si>
  <si>
    <t xml:space="preserve">ARABIA</t>
  </si>
  <si>
    <t xml:space="preserve">BELGICA</t>
  </si>
  <si>
    <t xml:space="preserve">BRASIL</t>
  </si>
  <si>
    <t xml:space="preserve">CANADA</t>
  </si>
  <si>
    <t xml:space="preserve">CHILE</t>
  </si>
  <si>
    <t xml:space="preserve">CHINA</t>
  </si>
  <si>
    <t xml:space="preserve">COLOMBIA</t>
  </si>
  <si>
    <t xml:space="preserve">DINAMARCA</t>
  </si>
  <si>
    <t xml:space="preserve">ECUADOR</t>
  </si>
  <si>
    <t xml:space="preserve">EMIRATOS ARABES</t>
  </si>
  <si>
    <t xml:space="preserve">ESPAÑA</t>
  </si>
  <si>
    <t xml:space="preserve">FINLANDIA</t>
  </si>
  <si>
    <t xml:space="preserve">FRANCIA</t>
  </si>
  <si>
    <t xml:space="preserve">GRECIA</t>
  </si>
  <si>
    <t xml:space="preserve">HOLANDA</t>
  </si>
  <si>
    <t xml:space="preserve">INDIA</t>
  </si>
  <si>
    <t xml:space="preserve">INGLATERRA</t>
  </si>
  <si>
    <t xml:space="preserve">IRLANDA</t>
  </si>
  <si>
    <t xml:space="preserve">ISRAEL</t>
  </si>
  <si>
    <t xml:space="preserve">ITALIA</t>
  </si>
  <si>
    <t xml:space="preserve">LIBIA</t>
  </si>
  <si>
    <t xml:space="preserve">LITUANIA</t>
  </si>
  <si>
    <t xml:space="preserve">MARRUECOS</t>
  </si>
  <si>
    <t xml:space="preserve">MEXICO</t>
  </si>
  <si>
    <t xml:space="preserve">NORUEGA</t>
  </si>
  <si>
    <t xml:space="preserve">OMAN</t>
  </si>
  <si>
    <t xml:space="preserve">PERU</t>
  </si>
  <si>
    <t xml:space="preserve">PORTUGAL</t>
  </si>
  <si>
    <t xml:space="preserve">QATAR</t>
  </si>
  <si>
    <t xml:space="preserve">RUSIA</t>
  </si>
  <si>
    <t xml:space="preserve">SUECIA</t>
  </si>
  <si>
    <t xml:space="preserve">TURQUIA</t>
  </si>
  <si>
    <t xml:space="preserve">U.S.A.</t>
  </si>
  <si>
    <t xml:space="preserve">URUGUAY</t>
  </si>
  <si>
    <t xml:space="preserve"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</si>
  <si>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</si>
  <si>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</si>
  <si>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</si>
  <si>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</si>
  <si>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</si>
  <si>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</si>
  <si>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</si>
  <si>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</si>
  <si>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</si>
  <si>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</si>
  <si>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</si>
  <si>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</si>
  <si>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</si>
  <si>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</si>
  <si>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</si>
  <si>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</si>
  <si>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</si>
  <si>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</si>
  <si>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</si>
  <si>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</si>
  <si>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</si>
  <si>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</si>
  <si>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</si>
  <si>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</si>
  <si>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</si>
  <si>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</si>
  <si>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</si>
  <si>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 xml:space="preserve">totales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</si>
</sst>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(* #,##0.00_);_(* \(#,##0.00\);_(* \-??_);_(@_)"/>
    <numFmt numFmtId="166" formatCode="0\ %"/>
    <numFmt numFmtId="167" formatCode="#,##0"/>
    <numFmt numFmtId="168" formatCode="dd/mm/yyyy"/>
    <numFmt numFmtId="169" formatCode="0"/>
    <numFmt numFmtId="170" formatCode="_ * #,##0.00_ ;_ * \-#,##0.00_ ;_ * \-??_ ;_ @_ "/>
    <numFmt numFmtId="171" formatCode="_ * #,##0_ ;_ * \-#,##0_ ;_ * \-??_ ;_ @_ "/>
    <numFmt numFmtId="172" formatCode="0.00\ %"/>
    <numFmt numFmtId="173" formatCode="0.0%"/>
    <numFmt numFmtId="174" formatCode="_(* #,##0_);_(* \(#,##0\);_(* \-??_);_(@_)"/>
  </numFmts>
  <fonts count="3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onsolas"/>
      <family val="3"/>
      <charset val="1"/>
    </font>
    <font>
      <b val="true"/>
      <i val="true"/>
      <sz val="16"/>
      <name val="Consolas"/>
      <family val="3"/>
      <charset val="1"/>
    </font>
    <font>
      <b val="true"/>
      <sz val="12"/>
      <name val="Consolas"/>
      <family val="3"/>
      <charset val="1"/>
    </font>
    <font>
      <u val="single"/>
      <sz val="10"/>
      <color rgb="FF0000FF"/>
      <name val="Consolas"/>
      <family val="3"/>
      <charset val="1"/>
    </font>
    <font>
      <u val="single"/>
      <sz val="10"/>
      <color rgb="FF0000FF"/>
      <name val="Arial"/>
      <family val="2"/>
      <charset val="1"/>
    </font>
    <font>
      <b val="true"/>
      <sz val="18"/>
      <color rgb="FF00B0F0"/>
      <name val="Consolas"/>
      <family val="0"/>
    </font>
    <font>
      <sz val="10"/>
      <color rgb="FF000000"/>
      <name val="Consolas"/>
      <family val="0"/>
    </font>
    <font>
      <b val="true"/>
      <sz val="10"/>
      <color rgb="FF000000"/>
      <name val="Consolas"/>
      <family val="0"/>
    </font>
    <font>
      <b val="true"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 val="true"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 val="true"/>
      <sz val="8"/>
      <name val="Consolas"/>
      <family val="3"/>
      <charset val="1"/>
    </font>
    <font>
      <b val="true"/>
      <sz val="8"/>
      <color rgb="FFD9D9D9"/>
      <name val="Consolas"/>
      <family val="3"/>
      <charset val="1"/>
    </font>
    <font>
      <b val="true"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 val="true"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 val="true"/>
      <sz val="10"/>
      <color rgb="FF000080"/>
      <name val="Consolas"/>
      <family val="3"/>
      <charset val="1"/>
    </font>
    <font>
      <b val="true"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 val="true"/>
      <sz val="8"/>
      <color rgb="FF262626"/>
      <name val="Consolas"/>
      <family val="3"/>
      <charset val="1"/>
    </font>
    <font>
      <sz val="9"/>
      <name val="Consolas"/>
      <family val="3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3A3935"/>
      </bottom>
      <diagonal/>
    </border>
    <border diagonalUp="false" diagonalDown="false">
      <left/>
      <right/>
      <top style="thin">
        <color rgb="FF3A3935"/>
      </top>
      <bottom style="thin">
        <color rgb="FF3A3935"/>
      </bottom>
      <diagonal/>
    </border>
    <border diagonalUp="false" diagonalDown="false">
      <left style="thin">
        <color rgb="FF212121"/>
      </left>
      <right/>
      <top style="thin">
        <color rgb="FF212121"/>
      </top>
      <bottom/>
      <diagonal/>
    </border>
    <border diagonalUp="false" diagonalDown="false">
      <left/>
      <right/>
      <top style="thin">
        <color rgb="FF212121"/>
      </top>
      <bottom/>
      <diagonal/>
    </border>
    <border diagonalUp="false" diagonalDown="false">
      <left/>
      <right style="thin">
        <color rgb="FF3A3935"/>
      </right>
      <top style="thin">
        <color rgb="FF212121"/>
      </top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212121"/>
      </left>
      <right/>
      <top/>
      <bottom style="thin">
        <color rgb="FF212121"/>
      </bottom>
      <diagonal/>
    </border>
    <border diagonalUp="false" diagonalDown="false">
      <left/>
      <right/>
      <top/>
      <bottom style="thin">
        <color rgb="FF212121"/>
      </bottom>
      <diagonal/>
    </border>
    <border diagonalUp="false" diagonalDown="false">
      <left/>
      <right style="thin">
        <color rgb="FF3A3935"/>
      </right>
      <top/>
      <bottom style="thin">
        <color rgb="FF212121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212121"/>
      </left>
      <right/>
      <top/>
      <bottom/>
      <diagonal/>
    </border>
    <border diagonalUp="false" diagonalDown="false">
      <left style="thin">
        <color rgb="FF212121"/>
      </left>
      <right style="thin">
        <color rgb="FF212121"/>
      </right>
      <top/>
      <bottom/>
      <diagonal/>
    </border>
    <border diagonalUp="false" diagonalDown="false">
      <left style="thin">
        <color rgb="FF3A3935"/>
      </left>
      <right/>
      <top/>
      <bottom style="thin">
        <color rgb="FF3A3935"/>
      </bottom>
      <diagonal/>
    </border>
    <border diagonalUp="false" diagonalDown="false"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 diagonalUp="false" diagonalDown="false">
      <left/>
      <right style="thin">
        <color rgb="FF3A3935"/>
      </right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>
        <color rgb="FF3C3C3C"/>
      </top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>
        <color rgb="FF3A3935"/>
      </right>
      <top/>
      <bottom style="thin">
        <color rgb="FF3A3935"/>
      </bottom>
      <diagonal/>
    </border>
    <border diagonalUp="false" diagonalDown="false">
      <left/>
      <right style="thin">
        <color rgb="FF3A3935"/>
      </right>
      <top style="thin">
        <color rgb="FF3A3935"/>
      </top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1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4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1" fontId="19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9" fillId="2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5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21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2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23" fillId="0" borderId="0" xfId="23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3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4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5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8" fillId="3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8" fillId="3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3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4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4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5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7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7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7" fillId="6" borderId="12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9" fillId="2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4" fontId="19" fillId="2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4" fontId="28" fillId="4" borderId="13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28" fillId="4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0" fillId="5" borderId="14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0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8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15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27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15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2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9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3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4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8" fillId="3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8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8" fillId="3" borderId="1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4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8" fillId="4" borderId="1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5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7" fillId="0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7" fillId="6" borderId="2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2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7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15" fillId="0" borderId="2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4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2" fontId="17" fillId="0" borderId="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3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8" fillId="3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8" fillId="3" borderId="2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8" fillId="3" borderId="2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8" fillId="3" borderId="2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8" fillId="4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27" fillId="6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7" fillId="6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27" fillId="0" borderId="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0" borderId="17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0" borderId="18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0" borderId="19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27" fillId="6" borderId="2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6" fillId="0" borderId="21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0" borderId="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0" borderId="2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2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9" fillId="2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9" fillId="2" borderId="2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8" fillId="4" borderId="13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8" fillId="4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8" fillId="5" borderId="1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8" fillId="0" borderId="14" xfId="19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ares_bb-310109" xfId="21"/>
    <cellStyle name="Normal 2" xfId="22"/>
    <cellStyle name="Porcentaje 2" xfId="23"/>
    <cellStyle name="Porcentual_bb-150609" xfId="24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>
      <xdr:nvSpPr>
        <xdr:cNvPr id="0" name="Text 5"/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wrap="none" lIns="20160" rIns="20160" tIns="20160" bIns="20160" anchor="t" upright="1">
          <a:spAutoFit/>
        </a:bodyPr>
        <a:p>
          <a:pPr>
            <a:lnSpc>
              <a:spcPct val="100000"/>
            </a:lnSpc>
          </a:pPr>
          <a:r>
            <a:rPr b="1" lang="es-AR" sz="1800" spc="-1" strike="noStrike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b="0" lang="es-ES" sz="18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>
      <xdr:nvSpPr>
        <xdr:cNvPr id="1" name="Text 7"/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0160" rIns="20160" tIns="20160" bIns="20160" anchor="t" upright="1">
          <a:noAutofit/>
        </a:bodyPr>
        <a:p>
          <a:pPr algn="ctr">
            <a:lnSpc>
              <a:spcPct val="100000"/>
            </a:lnSpc>
          </a:pP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b="1" lang="es-AR" sz="1000" spc="-1" strike="noStrike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b="0" lang="es-AR" sz="1000" spc="-1" strike="noStrike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b="0" lang="es-E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2" name="Picture 26" descr=""/>
        <xdr:cNvPicPr/>
      </xdr:nvPicPr>
      <xdr:blipFill>
        <a:blip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3" name="Imagen 3" descr=""/>
        <xdr:cNvPicPr/>
      </xdr:nvPicPr>
      <xdr:blipFill>
        <a:blip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4" name="Imagen 2" descr=""/>
        <xdr:cNvPicPr/>
      </xdr:nvPicPr>
      <xdr:blipFill>
        <a:blip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algn="t" blurRad="50760" dir="5400000" dist="76320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 descr=""/>
        <xdr:cNvPicPr/>
      </xdr:nvPicPr>
      <xdr:blipFill>
        <a:blip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 descr=""/>
        <xdr:cNvPicPr/>
      </xdr:nvPicPr>
      <xdr:blipFill>
        <a:blip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 descr=""/>
        <xdr:cNvPicPr/>
      </xdr:nvPicPr>
      <xdr:blipFill>
        <a:blip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 descr=""/>
        <xdr:cNvPicPr/>
      </xdr:nvPicPr>
      <xdr:blipFill>
        <a:blip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 descr=""/>
        <xdr:cNvPicPr/>
      </xdr:nvPicPr>
      <xdr:blipFill>
        <a:blip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54061"/>
    <pageSetUpPr fitToPage="false"/>
  </sheetPr>
  <dimension ref="A9:G45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10" workbookViewId="0">
      <selection pane="topLeft" activeCell="G1" activeCellId="0" sqref="G1"/>
    </sheetView>
  </sheetViews>
  <sheetFormatPr defaultColWidth="11.43359375" defaultRowHeight="12.75" zeroHeight="false" outlineLevelRow="0" outlineLevelCol="0"/>
  <cols>
    <col collapsed="false" customWidth="false" hidden="false" outlineLevel="0" max="16384" min="1" style="1" width="11.43"/>
  </cols>
  <sheetData>
    <row r="9" customFormat="false" ht="20.25" hidden="false" customHeight="false" outlineLevel="0" collapsed="false">
      <c r="B9" s="2"/>
    </row>
    <row r="11" customFormat="false" ht="15.75" hidden="false" customHeight="false" outlineLevel="0" collapsed="false">
      <c r="C11" s="3" t="s">
        <v>0</v>
      </c>
      <c r="D11" s="3"/>
      <c r="E11" s="3"/>
    </row>
    <row r="12" customFormat="false" ht="12.75" hidden="false" customHeight="false" outlineLevel="0" collapsed="false">
      <c r="E12" s="1" t="s">
        <v>1</v>
      </c>
    </row>
    <row r="40" customFormat="false" ht="15.75" hidden="false" customHeight="false" outlineLevel="0" collapsed="false">
      <c r="A40" s="3" t="s">
        <v>2</v>
      </c>
      <c r="B40" s="3"/>
      <c r="C40" s="3"/>
      <c r="D40" s="3"/>
      <c r="E40" s="3"/>
      <c r="F40" s="3"/>
      <c r="G40" s="3"/>
    </row>
    <row r="41" customFormat="false" ht="12.75" hidden="false" customHeight="false" outlineLevel="0" collapsed="false">
      <c r="A41" s="4" t="s">
        <v>3</v>
      </c>
      <c r="B41" s="4"/>
      <c r="C41" s="4"/>
      <c r="D41" s="4"/>
      <c r="E41" s="4"/>
      <c r="F41" s="4"/>
      <c r="G41" s="4"/>
    </row>
    <row r="42" customFormat="false" ht="12.75" hidden="false" customHeight="false" outlineLevel="0" collapsed="false">
      <c r="A42" s="4" t="s">
        <v>4</v>
      </c>
      <c r="B42" s="4"/>
      <c r="C42" s="4"/>
      <c r="D42" s="4"/>
      <c r="E42" s="4"/>
      <c r="F42" s="4"/>
      <c r="G42" s="4"/>
    </row>
    <row r="43" customFormat="false" ht="12.75" hidden="false" customHeight="false" outlineLevel="0" collapsed="false">
      <c r="A43" s="4" t="s">
        <v>5</v>
      </c>
      <c r="B43" s="4"/>
      <c r="C43" s="4"/>
      <c r="D43" s="4"/>
      <c r="E43" s="4"/>
      <c r="F43" s="4"/>
      <c r="G43" s="4"/>
    </row>
    <row r="44" customFormat="false" ht="12.75" hidden="false" customHeight="false" outlineLevel="0" collapsed="false">
      <c r="A44" s="4" t="s">
        <v>6</v>
      </c>
      <c r="B44" s="4"/>
      <c r="C44" s="4"/>
      <c r="D44" s="4"/>
      <c r="E44" s="4"/>
      <c r="F44" s="4"/>
      <c r="G44" s="4"/>
    </row>
    <row r="45" customFormat="false" ht="12.75" hidden="false" customHeight="false" outlineLevel="0" collapsed="false">
      <c r="A45" s="4" t="s">
        <v>7</v>
      </c>
      <c r="B45" s="4"/>
      <c r="C45" s="4"/>
      <c r="D45" s="4"/>
      <c r="E45" s="4"/>
      <c r="F45" s="4"/>
      <c r="G45" s="4"/>
    </row>
  </sheetData>
  <mergeCells count="7">
    <mergeCell ref="C11:E11"/>
    <mergeCell ref="A40:G40"/>
    <mergeCell ref="A41:G41"/>
    <mergeCell ref="A42:G42"/>
    <mergeCell ref="A43:G43"/>
    <mergeCell ref="A44:G44"/>
    <mergeCell ref="A45:G45"/>
  </mergeCells>
  <hyperlinks>
    <hyperlink ref="A41" location="buques!A1" display="Buques"/>
    <hyperlink ref="A42" location="exportadores!A1" display="Exportadores"/>
    <hyperlink ref="A43" location="'peras y manz'!A1" display="Peras y Manzanas por Exportador"/>
    <hyperlink ref="A44" location="'especie y destino'!A1" display="Comparativo 2020 vs 2021 Especies y Destinos"/>
    <hyperlink ref="A45" location="'esp x destino'!A1" display="Comparativo 2020 vs 2021 Especies por Destinos"/>
  </hyperlinks>
  <printOptions headings="false" gridLines="false" gridLinesSet="true" horizontalCentered="false" verticalCentered="false"/>
  <pageMargins left="1.34027777777778" right="0.315277777777778" top="0.579861111111111" bottom="0.490277777777778" header="0.511811023622047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0:R46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10" workbookViewId="0">
      <selection pane="topLeft" activeCell="G1" activeCellId="0" sqref="G1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21.28"/>
    <col collapsed="false" customWidth="true" hidden="false" outlineLevel="0" max="3" min="3" style="1" width="11.71"/>
    <col collapsed="false" customWidth="false" hidden="false" outlineLevel="0" max="8" min="4" style="1" width="11.43"/>
    <col collapsed="false" customWidth="true" hidden="false" outlineLevel="0" max="9" min="9" style="1" width="19.29"/>
    <col collapsed="false" customWidth="false" hidden="false" outlineLevel="0" max="10" min="10" style="1" width="11.43"/>
    <col collapsed="false" customWidth="true" hidden="false" outlineLevel="0" max="11" min="11" style="1" width="22.15"/>
    <col collapsed="false" customWidth="false" hidden="false" outlineLevel="0" max="16" min="12" style="1" width="11.43"/>
    <col collapsed="false" customWidth="true" hidden="false" outlineLevel="0" max="17" min="17" style="1" width="12.86"/>
    <col collapsed="false" customWidth="false" hidden="false" outlineLevel="0" max="16384" min="18" style="1" width="11.43"/>
  </cols>
  <sheetData>
    <row r="10" customFormat="false" ht="15" hidden="false" customHeight="false" outlineLevel="0" collapsed="false">
      <c r="A10" s="5" t="s">
        <v>8</v>
      </c>
      <c r="B10" s="6"/>
      <c r="C10" s="6"/>
      <c r="D10" s="6"/>
      <c r="E10" s="6"/>
      <c r="F10" s="7" t="str">
        <f aca="false">Principal!C11</f>
        <v>Datos al 31/03/2023</v>
      </c>
      <c r="G10" s="6"/>
    </row>
    <row r="11" customFormat="false" ht="12.75" hidden="false" customHeight="false" outlineLevel="0" collapsed="false">
      <c r="A11" s="6"/>
      <c r="B11" s="6"/>
      <c r="C11" s="6"/>
      <c r="D11" s="6"/>
      <c r="E11" s="6"/>
      <c r="F11" s="6"/>
      <c r="G11" s="6"/>
    </row>
    <row r="12" customFormat="false" ht="16.45" hidden="false" customHeight="true" outlineLevel="0" collapsed="false">
      <c r="A12" s="8" t="s">
        <v>9</v>
      </c>
      <c r="B12" s="9" t="s">
        <v>10</v>
      </c>
      <c r="C12" s="8" t="s">
        <v>11</v>
      </c>
      <c r="D12" s="8" t="s">
        <v>12</v>
      </c>
      <c r="E12" s="8" t="s">
        <v>13</v>
      </c>
      <c r="F12" s="8" t="s">
        <v>14</v>
      </c>
      <c r="G12" s="10" t="s">
        <v>15</v>
      </c>
      <c r="H12" s="11"/>
    </row>
    <row r="13" customFormat="false" ht="16.45" hidden="false" customHeight="true" outlineLevel="0" collapsed="false">
      <c r="A13" s="7" t="n">
        <v>1</v>
      </c>
      <c r="B13" s="12" t="s">
        <v>16</v>
      </c>
      <c r="C13" s="13" t="n">
        <v>44953</v>
      </c>
      <c r="D13" s="12" t="n">
        <v>2670</v>
      </c>
      <c r="E13" s="12" t="n">
        <v>112826</v>
      </c>
      <c r="F13" s="12" t="n">
        <v>3953</v>
      </c>
      <c r="G13" s="14" t="s">
        <v>17</v>
      </c>
      <c r="H13" s="11"/>
    </row>
    <row r="14" customFormat="false" ht="16.45" hidden="false" customHeight="true" outlineLevel="0" collapsed="false">
      <c r="A14" s="15" t="n">
        <v>2</v>
      </c>
      <c r="B14" s="16" t="s">
        <v>18</v>
      </c>
      <c r="C14" s="13" t="n">
        <v>44956</v>
      </c>
      <c r="D14" s="12" t="n">
        <v>68</v>
      </c>
      <c r="E14" s="12" t="n">
        <v>68</v>
      </c>
      <c r="F14" s="12" t="n">
        <v>72</v>
      </c>
      <c r="G14" s="14" t="s">
        <v>17</v>
      </c>
      <c r="H14" s="17"/>
      <c r="L14" s="18"/>
      <c r="N14" s="19"/>
      <c r="P14" s="20"/>
      <c r="Q14" s="20"/>
      <c r="R14" s="20"/>
    </row>
    <row r="15" customFormat="false" ht="16.45" hidden="false" customHeight="true" outlineLevel="0" collapsed="false">
      <c r="A15" s="15" t="n">
        <v>3</v>
      </c>
      <c r="B15" s="16" t="s">
        <v>19</v>
      </c>
      <c r="C15" s="13" t="n">
        <v>44963</v>
      </c>
      <c r="D15" s="12" t="n">
        <v>4880</v>
      </c>
      <c r="E15" s="12" t="n">
        <v>354935</v>
      </c>
      <c r="F15" s="12" t="n">
        <v>5699</v>
      </c>
      <c r="G15" s="14" t="s">
        <v>20</v>
      </c>
      <c r="H15" s="17"/>
      <c r="L15" s="18"/>
      <c r="N15" s="19"/>
      <c r="P15" s="20"/>
      <c r="Q15" s="20"/>
      <c r="R15" s="20"/>
    </row>
    <row r="16" customFormat="false" ht="16.45" hidden="false" customHeight="true" outlineLevel="0" collapsed="false">
      <c r="A16" s="15" t="n">
        <v>4</v>
      </c>
      <c r="B16" s="16" t="s">
        <v>21</v>
      </c>
      <c r="C16" s="13" t="n">
        <v>44965</v>
      </c>
      <c r="D16" s="12" t="n">
        <v>1354</v>
      </c>
      <c r="E16" s="12" t="n">
        <v>87010</v>
      </c>
      <c r="F16" s="12" t="n">
        <v>1654</v>
      </c>
      <c r="G16" s="14" t="s">
        <v>20</v>
      </c>
      <c r="H16" s="17"/>
      <c r="L16" s="18"/>
      <c r="N16" s="19"/>
      <c r="P16" s="20"/>
      <c r="Q16" s="20"/>
      <c r="R16" s="20"/>
    </row>
    <row r="17" customFormat="false" ht="16.45" hidden="false" customHeight="true" outlineLevel="0" collapsed="false">
      <c r="A17" s="15"/>
      <c r="B17" s="16" t="s">
        <v>22</v>
      </c>
      <c r="C17" s="13" t="n">
        <v>44965</v>
      </c>
      <c r="D17" s="12" t="n">
        <v>1789</v>
      </c>
      <c r="E17" s="12" t="n">
        <v>149343</v>
      </c>
      <c r="F17" s="12" t="n">
        <v>2196</v>
      </c>
      <c r="G17" s="14" t="s">
        <v>20</v>
      </c>
      <c r="H17" s="17"/>
      <c r="L17" s="18"/>
      <c r="N17" s="19"/>
      <c r="P17" s="20"/>
      <c r="Q17" s="20"/>
      <c r="R17" s="20"/>
    </row>
    <row r="18" customFormat="false" ht="16.45" hidden="false" customHeight="true" outlineLevel="0" collapsed="false">
      <c r="A18" s="15" t="n">
        <v>5</v>
      </c>
      <c r="B18" s="16" t="s">
        <v>23</v>
      </c>
      <c r="C18" s="13" t="n">
        <v>44969</v>
      </c>
      <c r="D18" s="12" t="n">
        <v>1707</v>
      </c>
      <c r="E18" s="12" t="n">
        <v>109675</v>
      </c>
      <c r="F18" s="12" t="n">
        <v>2082</v>
      </c>
      <c r="G18" s="14" t="s">
        <v>20</v>
      </c>
      <c r="H18" s="17"/>
      <c r="L18" s="18"/>
      <c r="N18" s="19"/>
      <c r="P18" s="20"/>
      <c r="Q18" s="20"/>
      <c r="R18" s="20"/>
    </row>
    <row r="19" customFormat="false" ht="16.45" hidden="false" customHeight="true" outlineLevel="0" collapsed="false">
      <c r="A19" s="15"/>
      <c r="B19" s="16" t="s">
        <v>24</v>
      </c>
      <c r="C19" s="13" t="n">
        <v>44969</v>
      </c>
      <c r="D19" s="12" t="n">
        <v>1639</v>
      </c>
      <c r="E19" s="12" t="n">
        <v>126197</v>
      </c>
      <c r="F19" s="12" t="n">
        <v>2051</v>
      </c>
      <c r="G19" s="14" t="s">
        <v>20</v>
      </c>
      <c r="H19" s="17"/>
      <c r="L19" s="18"/>
      <c r="N19" s="19"/>
      <c r="P19" s="20"/>
      <c r="Q19" s="20"/>
      <c r="R19" s="20"/>
    </row>
    <row r="20" customFormat="false" ht="16.45" hidden="false" customHeight="true" outlineLevel="0" collapsed="false">
      <c r="A20" s="15" t="n">
        <v>6</v>
      </c>
      <c r="B20" s="16" t="s">
        <v>25</v>
      </c>
      <c r="C20" s="13" t="n">
        <v>44977</v>
      </c>
      <c r="D20" s="12" t="n">
        <v>1238</v>
      </c>
      <c r="E20" s="12" t="n">
        <v>78503</v>
      </c>
      <c r="F20" s="12" t="n">
        <v>1499</v>
      </c>
      <c r="G20" s="14" t="s">
        <v>20</v>
      </c>
      <c r="H20" s="17"/>
      <c r="L20" s="18"/>
      <c r="N20" s="19"/>
      <c r="P20" s="20"/>
      <c r="Q20" s="20"/>
      <c r="R20" s="20"/>
    </row>
    <row r="21" customFormat="false" ht="16.45" hidden="false" customHeight="true" outlineLevel="0" collapsed="false">
      <c r="A21" s="15"/>
      <c r="B21" s="16" t="s">
        <v>26</v>
      </c>
      <c r="C21" s="13" t="n">
        <v>44977</v>
      </c>
      <c r="D21" s="12" t="n">
        <v>2056</v>
      </c>
      <c r="E21" s="12" t="n">
        <v>181718</v>
      </c>
      <c r="F21" s="12" t="n">
        <v>2488</v>
      </c>
      <c r="G21" s="14" t="s">
        <v>20</v>
      </c>
      <c r="H21" s="17"/>
      <c r="L21" s="18"/>
      <c r="N21" s="19"/>
      <c r="P21" s="20"/>
      <c r="Q21" s="20"/>
      <c r="R21" s="20"/>
    </row>
    <row r="22" customFormat="false" ht="16.45" hidden="false" customHeight="true" outlineLevel="0" collapsed="false">
      <c r="A22" s="15" t="n">
        <v>7</v>
      </c>
      <c r="B22" s="16" t="s">
        <v>27</v>
      </c>
      <c r="C22" s="13" t="n">
        <v>44979</v>
      </c>
      <c r="D22" s="12" t="n">
        <v>5352</v>
      </c>
      <c r="E22" s="12" t="n">
        <v>433396</v>
      </c>
      <c r="F22" s="12" t="n">
        <v>6018</v>
      </c>
      <c r="G22" s="14" t="s">
        <v>20</v>
      </c>
      <c r="H22" s="17"/>
      <c r="L22" s="18"/>
      <c r="N22" s="19"/>
      <c r="P22" s="20"/>
      <c r="Q22" s="20"/>
      <c r="R22" s="20"/>
    </row>
    <row r="23" customFormat="false" ht="16.45" hidden="false" customHeight="true" outlineLevel="0" collapsed="false">
      <c r="A23" s="15" t="n">
        <v>8</v>
      </c>
      <c r="B23" s="16" t="s">
        <v>28</v>
      </c>
      <c r="C23" s="13" t="n">
        <v>44983</v>
      </c>
      <c r="D23" s="12" t="n">
        <v>1884</v>
      </c>
      <c r="E23" s="12" t="n">
        <v>135967</v>
      </c>
      <c r="F23" s="12" t="n">
        <v>2286</v>
      </c>
      <c r="G23" s="14" t="s">
        <v>20</v>
      </c>
      <c r="H23" s="17"/>
      <c r="L23" s="18"/>
      <c r="N23" s="19"/>
      <c r="P23" s="20"/>
      <c r="Q23" s="20"/>
      <c r="R23" s="20"/>
    </row>
    <row r="24" customFormat="false" ht="16.45" hidden="false" customHeight="true" outlineLevel="0" collapsed="false">
      <c r="A24" s="15" t="n">
        <v>9</v>
      </c>
      <c r="B24" s="16" t="s">
        <v>29</v>
      </c>
      <c r="C24" s="13" t="n">
        <v>44986</v>
      </c>
      <c r="D24" s="12" t="n">
        <v>2250</v>
      </c>
      <c r="E24" s="12" t="n">
        <v>99600</v>
      </c>
      <c r="F24" s="12" t="n">
        <v>3250</v>
      </c>
      <c r="G24" s="14" t="s">
        <v>17</v>
      </c>
      <c r="H24" s="17"/>
      <c r="L24" s="18"/>
      <c r="N24" s="19"/>
      <c r="P24" s="20"/>
      <c r="Q24" s="20"/>
      <c r="R24" s="20"/>
    </row>
    <row r="25" customFormat="false" ht="16.45" hidden="false" customHeight="true" outlineLevel="0" collapsed="false">
      <c r="A25" s="15" t="n">
        <v>10</v>
      </c>
      <c r="B25" s="16" t="s">
        <v>30</v>
      </c>
      <c r="C25" s="13" t="n">
        <v>44983</v>
      </c>
      <c r="D25" s="12" t="n">
        <v>2075</v>
      </c>
      <c r="E25" s="12" t="n">
        <v>179035</v>
      </c>
      <c r="F25" s="12" t="n">
        <v>2518</v>
      </c>
      <c r="G25" s="14" t="s">
        <v>20</v>
      </c>
      <c r="H25" s="17"/>
      <c r="L25" s="18"/>
      <c r="N25" s="19"/>
      <c r="P25" s="20"/>
      <c r="Q25" s="20"/>
      <c r="R25" s="20"/>
    </row>
    <row r="26" customFormat="false" ht="16.45" hidden="false" customHeight="true" outlineLevel="0" collapsed="false">
      <c r="A26" s="15" t="n">
        <v>11</v>
      </c>
      <c r="B26" s="16" t="s">
        <v>31</v>
      </c>
      <c r="C26" s="13" t="n">
        <v>44990</v>
      </c>
      <c r="D26" s="12" t="n">
        <v>2418</v>
      </c>
      <c r="E26" s="12" t="n">
        <v>186856</v>
      </c>
      <c r="F26" s="12" t="n">
        <v>2866</v>
      </c>
      <c r="G26" s="14" t="s">
        <v>20</v>
      </c>
      <c r="H26" s="17"/>
      <c r="L26" s="18"/>
      <c r="N26" s="19"/>
      <c r="P26" s="20"/>
      <c r="Q26" s="20"/>
      <c r="R26" s="20"/>
    </row>
    <row r="27" customFormat="false" ht="16.45" hidden="false" customHeight="true" outlineLevel="0" collapsed="false">
      <c r="A27" s="15"/>
      <c r="B27" s="16" t="s">
        <v>32</v>
      </c>
      <c r="C27" s="13" t="n">
        <v>44990</v>
      </c>
      <c r="D27" s="12" t="n">
        <v>2393</v>
      </c>
      <c r="E27" s="12" t="n">
        <v>201178</v>
      </c>
      <c r="F27" s="12" t="n">
        <v>2920</v>
      </c>
      <c r="G27" s="14" t="s">
        <v>20</v>
      </c>
      <c r="H27" s="17"/>
      <c r="L27" s="18"/>
      <c r="N27" s="19"/>
      <c r="P27" s="20"/>
      <c r="Q27" s="20"/>
      <c r="R27" s="20"/>
    </row>
    <row r="28" customFormat="false" ht="16.45" hidden="false" customHeight="true" outlineLevel="0" collapsed="false">
      <c r="A28" s="15" t="n">
        <v>12</v>
      </c>
      <c r="B28" s="16" t="s">
        <v>33</v>
      </c>
      <c r="C28" s="13" t="n">
        <v>44997</v>
      </c>
      <c r="D28" s="12" t="n">
        <v>2080</v>
      </c>
      <c r="E28" s="12" t="n">
        <v>144814</v>
      </c>
      <c r="F28" s="12" t="n">
        <v>2528</v>
      </c>
      <c r="G28" s="14" t="s">
        <v>20</v>
      </c>
      <c r="H28" s="17"/>
      <c r="L28" s="18"/>
      <c r="N28" s="19"/>
      <c r="P28" s="20"/>
      <c r="Q28" s="20"/>
      <c r="R28" s="20"/>
    </row>
    <row r="29" customFormat="false" ht="16.45" hidden="false" customHeight="true" outlineLevel="0" collapsed="false">
      <c r="A29" s="15"/>
      <c r="B29" s="16" t="s">
        <v>34</v>
      </c>
      <c r="C29" s="13" t="n">
        <v>44997</v>
      </c>
      <c r="D29" s="12" t="n">
        <v>2563</v>
      </c>
      <c r="E29" s="12" t="n">
        <v>223675</v>
      </c>
      <c r="F29" s="12" t="n">
        <v>3142</v>
      </c>
      <c r="G29" s="14" t="s">
        <v>20</v>
      </c>
      <c r="H29" s="17"/>
      <c r="L29" s="18"/>
      <c r="N29" s="19"/>
      <c r="P29" s="20"/>
      <c r="Q29" s="20"/>
      <c r="R29" s="20"/>
    </row>
    <row r="30" customFormat="false" ht="16.45" hidden="false" customHeight="true" outlineLevel="0" collapsed="false">
      <c r="A30" s="15" t="n">
        <v>13</v>
      </c>
      <c r="B30" s="16" t="s">
        <v>35</v>
      </c>
      <c r="C30" s="13" t="n">
        <v>44998</v>
      </c>
      <c r="D30" s="12" t="n">
        <v>598</v>
      </c>
      <c r="E30" s="12" t="n">
        <v>35880</v>
      </c>
      <c r="F30" s="12" t="n">
        <v>901</v>
      </c>
      <c r="G30" s="14" t="s">
        <v>17</v>
      </c>
      <c r="H30" s="17"/>
      <c r="L30" s="18"/>
      <c r="N30" s="19"/>
      <c r="P30" s="20"/>
      <c r="Q30" s="20"/>
      <c r="R30" s="20"/>
    </row>
    <row r="31" customFormat="false" ht="16.45" hidden="false" customHeight="true" outlineLevel="0" collapsed="false">
      <c r="A31" s="15" t="n">
        <v>14</v>
      </c>
      <c r="B31" s="16" t="s">
        <v>36</v>
      </c>
      <c r="C31" s="13" t="n">
        <v>44998</v>
      </c>
      <c r="D31" s="12" t="n">
        <v>4984</v>
      </c>
      <c r="E31" s="12" t="n">
        <v>409480</v>
      </c>
      <c r="F31" s="12" t="n">
        <v>5463</v>
      </c>
      <c r="G31" s="14" t="s">
        <v>20</v>
      </c>
      <c r="H31" s="17"/>
      <c r="L31" s="18"/>
      <c r="N31" s="19"/>
      <c r="P31" s="20"/>
      <c r="Q31" s="20"/>
      <c r="R31" s="20"/>
    </row>
    <row r="32" customFormat="false" ht="16.45" hidden="false" customHeight="true" outlineLevel="0" collapsed="false">
      <c r="A32" s="15" t="n">
        <v>15</v>
      </c>
      <c r="B32" s="16" t="s">
        <v>36</v>
      </c>
      <c r="C32" s="13" t="n">
        <v>45000</v>
      </c>
      <c r="D32" s="12" t="n">
        <v>1014</v>
      </c>
      <c r="E32" s="12" t="n">
        <v>101754</v>
      </c>
      <c r="F32" s="12" t="n">
        <v>936</v>
      </c>
      <c r="G32" s="14" t="s">
        <v>17</v>
      </c>
      <c r="H32" s="17"/>
      <c r="L32" s="18"/>
      <c r="N32" s="19"/>
      <c r="P32" s="20"/>
      <c r="Q32" s="20"/>
      <c r="R32" s="20"/>
    </row>
    <row r="33" customFormat="false" ht="16.45" hidden="false" customHeight="true" outlineLevel="0" collapsed="false">
      <c r="A33" s="15" t="n">
        <v>16</v>
      </c>
      <c r="B33" s="16" t="s">
        <v>37</v>
      </c>
      <c r="C33" s="13" t="n">
        <v>45004</v>
      </c>
      <c r="D33" s="12" t="n">
        <v>2163</v>
      </c>
      <c r="E33" s="12" t="n">
        <v>152296</v>
      </c>
      <c r="F33" s="12" t="n">
        <v>2591</v>
      </c>
      <c r="G33" s="14" t="s">
        <v>20</v>
      </c>
      <c r="H33" s="17"/>
      <c r="L33" s="18"/>
      <c r="N33" s="19"/>
      <c r="P33" s="20"/>
      <c r="Q33" s="20"/>
      <c r="R33" s="20"/>
    </row>
    <row r="34" customFormat="false" ht="16.45" hidden="false" customHeight="true" outlineLevel="0" collapsed="false">
      <c r="A34" s="15"/>
      <c r="B34" s="16" t="s">
        <v>38</v>
      </c>
      <c r="C34" s="13" t="n">
        <v>45004</v>
      </c>
      <c r="D34" s="12" t="n">
        <v>2354</v>
      </c>
      <c r="E34" s="12" t="n">
        <v>168513</v>
      </c>
      <c r="F34" s="12" t="n">
        <v>2901</v>
      </c>
      <c r="G34" s="14" t="s">
        <v>20</v>
      </c>
      <c r="H34" s="17"/>
      <c r="L34" s="18"/>
      <c r="N34" s="19"/>
      <c r="P34" s="20"/>
      <c r="Q34" s="20"/>
      <c r="R34" s="20"/>
    </row>
    <row r="35" customFormat="false" ht="16.45" hidden="false" customHeight="true" outlineLevel="0" collapsed="false">
      <c r="A35" s="15" t="n">
        <v>17</v>
      </c>
      <c r="B35" s="16" t="s">
        <v>39</v>
      </c>
      <c r="C35" s="13" t="n">
        <v>45009</v>
      </c>
      <c r="D35" s="12" t="n">
        <v>582</v>
      </c>
      <c r="E35" s="12" t="n">
        <v>20760</v>
      </c>
      <c r="F35" s="12" t="n">
        <v>821</v>
      </c>
      <c r="G35" s="14" t="s">
        <v>17</v>
      </c>
      <c r="H35" s="17"/>
      <c r="L35" s="18"/>
      <c r="N35" s="19"/>
      <c r="P35" s="20"/>
      <c r="Q35" s="20"/>
      <c r="R35" s="20"/>
    </row>
    <row r="36" customFormat="false" ht="16.45" hidden="false" customHeight="true" outlineLevel="0" collapsed="false">
      <c r="A36" s="15" t="n">
        <v>18</v>
      </c>
      <c r="B36" s="16" t="s">
        <v>40</v>
      </c>
      <c r="C36" s="13" t="n">
        <v>45011</v>
      </c>
      <c r="D36" s="12" t="n">
        <v>2242</v>
      </c>
      <c r="E36" s="12" t="n">
        <v>156382</v>
      </c>
      <c r="F36" s="12" t="n">
        <v>2771</v>
      </c>
      <c r="G36" s="14" t="s">
        <v>20</v>
      </c>
      <c r="H36" s="17"/>
      <c r="L36" s="18"/>
      <c r="N36" s="19"/>
      <c r="P36" s="20"/>
      <c r="Q36" s="20"/>
      <c r="R36" s="20"/>
    </row>
    <row r="37" customFormat="false" ht="16.45" hidden="false" customHeight="true" outlineLevel="0" collapsed="false">
      <c r="A37" s="15"/>
      <c r="B37" s="16" t="s">
        <v>41</v>
      </c>
      <c r="C37" s="13" t="n">
        <v>45011</v>
      </c>
      <c r="D37" s="12" t="n">
        <v>2085</v>
      </c>
      <c r="E37" s="12" t="n">
        <v>152260</v>
      </c>
      <c r="F37" s="12" t="n">
        <v>2516</v>
      </c>
      <c r="G37" s="14" t="s">
        <v>20</v>
      </c>
      <c r="H37" s="17"/>
      <c r="L37" s="18"/>
      <c r="N37" s="19"/>
      <c r="P37" s="20"/>
      <c r="Q37" s="20"/>
      <c r="R37" s="20"/>
    </row>
    <row r="38" customFormat="false" ht="16.45" hidden="false" customHeight="true" outlineLevel="0" collapsed="false">
      <c r="A38" s="15" t="n">
        <v>19</v>
      </c>
      <c r="B38" s="16" t="s">
        <v>42</v>
      </c>
      <c r="C38" s="13" t="n">
        <v>45016</v>
      </c>
      <c r="D38" s="12" t="n">
        <v>6003</v>
      </c>
      <c r="E38" s="12" t="n">
        <v>502487</v>
      </c>
      <c r="F38" s="12" t="n">
        <v>6584</v>
      </c>
      <c r="G38" s="14" t="s">
        <v>20</v>
      </c>
      <c r="H38" s="17"/>
      <c r="L38" s="18"/>
      <c r="N38" s="19"/>
      <c r="P38" s="20"/>
      <c r="Q38" s="20"/>
      <c r="R38" s="20"/>
    </row>
    <row r="39" customFormat="false" ht="16.45" hidden="false" customHeight="true" outlineLevel="0" collapsed="false">
      <c r="A39" s="21"/>
      <c r="B39" s="22"/>
      <c r="C39" s="23" t="s">
        <v>43</v>
      </c>
      <c r="D39" s="22" t="n">
        <f aca="false">SUM(D13:D25)</f>
        <v>28962</v>
      </c>
      <c r="E39" s="22" t="n">
        <f aca="false">SUM(E13:E25)</f>
        <v>2048273</v>
      </c>
      <c r="F39" s="23" t="n">
        <f aca="false">SUM(F13:F25)</f>
        <v>35766</v>
      </c>
      <c r="G39" s="23"/>
      <c r="H39" s="24"/>
      <c r="P39" s="25"/>
      <c r="Q39" s="25"/>
      <c r="R39" s="25"/>
    </row>
    <row r="41" customFormat="false" ht="12.75" hidden="false" customHeight="false" outlineLevel="0" collapsed="false">
      <c r="D41" s="26"/>
      <c r="E41" s="26"/>
      <c r="F41" s="26"/>
    </row>
    <row r="42" customFormat="false" ht="12.75" hidden="false" customHeight="false" outlineLevel="0" collapsed="false">
      <c r="D42" s="26"/>
      <c r="E42" s="26"/>
      <c r="F42" s="26"/>
    </row>
    <row r="43" customFormat="false" ht="12.75" hidden="false" customHeight="false" outlineLevel="0" collapsed="false">
      <c r="E43" s="26"/>
    </row>
    <row r="46" customFormat="false" ht="12.75" hidden="false" customHeight="false" outlineLevel="0" collapsed="false">
      <c r="F46" s="27"/>
      <c r="G46" s="27"/>
      <c r="H46" s="27"/>
    </row>
  </sheetData>
  <printOptions headings="false" gridLines="false" gridLinesSet="true" horizontalCentered="false" verticalCentered="false"/>
  <pageMargins left="1.45694444444444" right="0.315277777777778" top="0.315277777777778" bottom="0.433333333333333" header="0.511811023622047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0:S70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10" workbookViewId="0">
      <selection pane="topLeft" activeCell="A56" activeCellId="0" sqref="A56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22.25"/>
    <col collapsed="false" customWidth="false" hidden="false" outlineLevel="0" max="2" min="2" style="1" width="11.43"/>
    <col collapsed="false" customWidth="true" hidden="false" outlineLevel="0" max="3" min="3" style="1" width="12.71"/>
    <col collapsed="false" customWidth="false" hidden="false" outlineLevel="0" max="17" min="4" style="1" width="11.43"/>
    <col collapsed="false" customWidth="true" hidden="false" outlineLevel="0" max="18" min="18" style="1" width="12.86"/>
    <col collapsed="false" customWidth="false" hidden="false" outlineLevel="0" max="16384" min="19" style="1" width="11.43"/>
  </cols>
  <sheetData>
    <row r="10" customFormat="false" ht="15" hidden="false" customHeight="false" outlineLevel="0" collapsed="false">
      <c r="A10" s="5" t="s">
        <v>44</v>
      </c>
      <c r="B10" s="6"/>
      <c r="C10" s="6"/>
      <c r="D10" s="6"/>
      <c r="E10" s="7" t="str">
        <f aca="false">Principal!C11</f>
        <v>Datos al 31/03/2023</v>
      </c>
    </row>
    <row r="11" customFormat="false" ht="12.75" hidden="false" customHeight="false" outlineLevel="0" collapsed="false">
      <c r="A11" s="6"/>
      <c r="B11" s="6"/>
      <c r="C11" s="6"/>
      <c r="D11" s="6"/>
      <c r="E11" s="6"/>
    </row>
    <row r="12" customFormat="false" ht="16.45" hidden="false" customHeight="true" outlineLevel="0" collapsed="false">
      <c r="A12" s="9" t="s">
        <v>45</v>
      </c>
      <c r="B12" s="8" t="s">
        <v>12</v>
      </c>
      <c r="C12" s="8" t="s">
        <v>13</v>
      </c>
      <c r="D12" s="8" t="s">
        <v>14</v>
      </c>
      <c r="E12" s="8" t="s">
        <v>46</v>
      </c>
      <c r="H12" s="28"/>
      <c r="I12" s="29"/>
      <c r="J12" s="29"/>
      <c r="K12" s="29"/>
      <c r="M12" s="28"/>
      <c r="N12" s="29"/>
      <c r="O12" s="29"/>
      <c r="P12" s="29"/>
    </row>
    <row r="13" customFormat="false" ht="16.45" hidden="false" customHeight="true" outlineLevel="0" collapsed="false">
      <c r="A13" s="30" t="s">
        <v>47</v>
      </c>
      <c r="B13" s="7" t="n">
        <v>7423</v>
      </c>
      <c r="C13" s="7" t="n">
        <v>604934</v>
      </c>
      <c r="D13" s="7" t="n">
        <v>8822</v>
      </c>
      <c r="E13" s="31" t="n">
        <f aca="false">+D13/$D$70</f>
        <v>0.121337991362474</v>
      </c>
      <c r="H13" s="28"/>
      <c r="I13" s="29"/>
      <c r="J13" s="29"/>
      <c r="K13" s="29"/>
      <c r="M13" s="28"/>
      <c r="N13" s="29"/>
      <c r="O13" s="29"/>
      <c r="P13" s="29"/>
    </row>
    <row r="14" customFormat="false" ht="16.45" hidden="false" customHeight="true" outlineLevel="0" collapsed="false">
      <c r="A14" s="30" t="s">
        <v>48</v>
      </c>
      <c r="B14" s="7" t="n">
        <v>7316</v>
      </c>
      <c r="C14" s="7" t="n">
        <v>538114</v>
      </c>
      <c r="D14" s="7" t="n">
        <v>7937</v>
      </c>
      <c r="E14" s="31" t="n">
        <f aca="false">+D14/$D$70</f>
        <v>0.109165680961681</v>
      </c>
      <c r="H14" s="28"/>
      <c r="I14" s="29"/>
      <c r="J14" s="29"/>
      <c r="K14" s="29"/>
      <c r="M14" s="28"/>
      <c r="N14" s="29"/>
      <c r="O14" s="29"/>
      <c r="P14" s="29"/>
    </row>
    <row r="15" customFormat="false" ht="16.45" hidden="false" customHeight="true" outlineLevel="0" collapsed="false">
      <c r="A15" s="30" t="s">
        <v>49</v>
      </c>
      <c r="B15" s="7" t="n">
        <v>4350</v>
      </c>
      <c r="C15" s="7" t="n">
        <v>260826</v>
      </c>
      <c r="D15" s="7" t="n">
        <v>6669</v>
      </c>
      <c r="E15" s="31" t="n">
        <f aca="false">+D15/$D$70</f>
        <v>0.0917255797320716</v>
      </c>
      <c r="H15" s="28"/>
      <c r="I15" s="29"/>
      <c r="J15" s="29"/>
      <c r="K15" s="29"/>
      <c r="M15" s="28"/>
      <c r="N15" s="29"/>
      <c r="O15" s="29"/>
      <c r="P15" s="29"/>
    </row>
    <row r="16" customFormat="false" ht="16.45" hidden="false" customHeight="true" outlineLevel="0" collapsed="false">
      <c r="A16" s="30" t="s">
        <v>50</v>
      </c>
      <c r="B16" s="7" t="n">
        <v>5266</v>
      </c>
      <c r="C16" s="7" t="n">
        <v>439127</v>
      </c>
      <c r="D16" s="7" t="n">
        <v>5963</v>
      </c>
      <c r="E16" s="31" t="n">
        <f aca="false">+D16/$D$70</f>
        <v>0.0820152394575413</v>
      </c>
      <c r="H16" s="28"/>
      <c r="I16" s="29"/>
      <c r="J16" s="29"/>
      <c r="K16" s="29"/>
      <c r="M16" s="28"/>
      <c r="N16" s="29"/>
      <c r="O16" s="29"/>
      <c r="P16" s="29"/>
    </row>
    <row r="17" customFormat="false" ht="16.45" hidden="false" customHeight="true" outlineLevel="0" collapsed="false">
      <c r="A17" s="30" t="s">
        <v>51</v>
      </c>
      <c r="B17" s="7" t="n">
        <v>3522</v>
      </c>
      <c r="C17" s="7" t="n">
        <v>306728</v>
      </c>
      <c r="D17" s="7" t="n">
        <v>4207</v>
      </c>
      <c r="E17" s="31" t="n">
        <f aca="false">+D17/$D$70</f>
        <v>0.0578631749786813</v>
      </c>
      <c r="H17" s="28"/>
      <c r="I17" s="29"/>
      <c r="J17" s="29"/>
      <c r="K17" s="29"/>
      <c r="M17" s="28"/>
      <c r="N17" s="29"/>
      <c r="O17" s="29"/>
      <c r="P17" s="29"/>
    </row>
    <row r="18" customFormat="false" ht="16.45" hidden="false" customHeight="true" outlineLevel="0" collapsed="false">
      <c r="A18" s="30" t="s">
        <v>52</v>
      </c>
      <c r="B18" s="7" t="n">
        <v>3663</v>
      </c>
      <c r="C18" s="7" t="n">
        <v>277904</v>
      </c>
      <c r="D18" s="7" t="n">
        <v>4199</v>
      </c>
      <c r="E18" s="31" t="n">
        <f aca="false">+D18/$D$70</f>
        <v>0.0577531427942673</v>
      </c>
      <c r="H18" s="28"/>
      <c r="I18" s="29"/>
      <c r="J18" s="29"/>
      <c r="K18" s="29"/>
      <c r="M18" s="28"/>
      <c r="N18" s="29"/>
      <c r="O18" s="29"/>
      <c r="P18" s="29"/>
    </row>
    <row r="19" customFormat="false" ht="16.45" hidden="false" customHeight="true" outlineLevel="0" collapsed="false">
      <c r="A19" s="30" t="s">
        <v>53</v>
      </c>
      <c r="B19" s="7" t="n">
        <v>2987</v>
      </c>
      <c r="C19" s="7" t="n">
        <v>205399</v>
      </c>
      <c r="D19" s="7" t="n">
        <v>3563</v>
      </c>
      <c r="E19" s="31" t="n">
        <f aca="false">+D19/$D$70</f>
        <v>0.049005584133359</v>
      </c>
      <c r="H19" s="28"/>
      <c r="I19" s="29"/>
      <c r="J19" s="29"/>
      <c r="K19" s="29"/>
      <c r="M19" s="28"/>
      <c r="N19" s="29"/>
      <c r="O19" s="29"/>
      <c r="P19" s="29"/>
    </row>
    <row r="20" customFormat="false" ht="16.45" hidden="false" customHeight="true" outlineLevel="0" collapsed="false">
      <c r="A20" s="30" t="s">
        <v>54</v>
      </c>
      <c r="B20" s="7" t="n">
        <v>2296</v>
      </c>
      <c r="C20" s="7" t="n">
        <v>210403</v>
      </c>
      <c r="D20" s="7" t="n">
        <v>2939</v>
      </c>
      <c r="E20" s="31" t="n">
        <f aca="false">+D20/$D$70</f>
        <v>0.0404230737490716</v>
      </c>
      <c r="H20" s="28"/>
      <c r="I20" s="29"/>
      <c r="J20" s="29"/>
      <c r="K20" s="29"/>
      <c r="M20" s="28"/>
      <c r="N20" s="29"/>
      <c r="O20" s="29"/>
      <c r="P20" s="29"/>
    </row>
    <row r="21" customFormat="false" ht="16.45" hidden="false" customHeight="true" outlineLevel="0" collapsed="false">
      <c r="A21" s="30" t="s">
        <v>55</v>
      </c>
      <c r="B21" s="7" t="n">
        <v>2446</v>
      </c>
      <c r="C21" s="7" t="n">
        <v>179529</v>
      </c>
      <c r="D21" s="7" t="n">
        <v>2874</v>
      </c>
      <c r="E21" s="31" t="n">
        <f aca="false">+D21/$D$70</f>
        <v>0.0395290622507083</v>
      </c>
      <c r="H21" s="28"/>
      <c r="I21" s="29"/>
      <c r="J21" s="29"/>
      <c r="K21" s="29"/>
      <c r="M21" s="28"/>
      <c r="N21" s="29"/>
      <c r="O21" s="29"/>
      <c r="P21" s="29"/>
    </row>
    <row r="22" customFormat="false" ht="16.45" hidden="false" customHeight="true" outlineLevel="0" collapsed="false">
      <c r="A22" s="30" t="s">
        <v>56</v>
      </c>
      <c r="B22" s="7" t="n">
        <v>2266</v>
      </c>
      <c r="C22" s="7" t="n">
        <v>147904</v>
      </c>
      <c r="D22" s="7" t="n">
        <v>2799</v>
      </c>
      <c r="E22" s="31" t="n">
        <f aca="false">+D22/$D$70</f>
        <v>0.0384975105218276</v>
      </c>
      <c r="H22" s="28"/>
      <c r="I22" s="29"/>
      <c r="J22" s="29"/>
      <c r="K22" s="29"/>
      <c r="M22" s="28"/>
      <c r="N22" s="29"/>
      <c r="O22" s="29"/>
      <c r="P22" s="29"/>
    </row>
    <row r="23" customFormat="false" ht="16.45" hidden="false" customHeight="true" outlineLevel="0" collapsed="false">
      <c r="A23" s="30" t="s">
        <v>57</v>
      </c>
      <c r="B23" s="7" t="n">
        <v>1818</v>
      </c>
      <c r="C23" s="7" t="n">
        <v>8308</v>
      </c>
      <c r="D23" s="7" t="n">
        <v>2328</v>
      </c>
      <c r="E23" s="31" t="n">
        <f aca="false">+D23/$D$70</f>
        <v>0.0320193656644569</v>
      </c>
      <c r="H23" s="28"/>
      <c r="I23" s="29"/>
      <c r="J23" s="29"/>
      <c r="K23" s="29"/>
      <c r="M23" s="28"/>
      <c r="N23" s="29"/>
      <c r="O23" s="29"/>
      <c r="P23" s="29"/>
    </row>
    <row r="24" customFormat="false" ht="16.45" hidden="false" customHeight="true" outlineLevel="0" collapsed="false">
      <c r="A24" s="30" t="s">
        <v>58</v>
      </c>
      <c r="B24" s="7" t="n">
        <v>1502</v>
      </c>
      <c r="C24" s="7" t="n">
        <v>112083</v>
      </c>
      <c r="D24" s="7" t="n">
        <v>1860</v>
      </c>
      <c r="E24" s="31" t="n">
        <f aca="false">+D24/$D$70</f>
        <v>0.0255824828762413</v>
      </c>
      <c r="H24" s="28"/>
      <c r="I24" s="29"/>
      <c r="J24" s="29"/>
      <c r="K24" s="29"/>
      <c r="M24" s="28"/>
      <c r="N24" s="29"/>
      <c r="O24" s="29"/>
      <c r="P24" s="29"/>
    </row>
    <row r="25" customFormat="false" ht="16.45" hidden="false" customHeight="true" outlineLevel="0" collapsed="false">
      <c r="A25" s="30" t="s">
        <v>59</v>
      </c>
      <c r="B25" s="7" t="n">
        <v>1376</v>
      </c>
      <c r="C25" s="7" t="n">
        <v>131640</v>
      </c>
      <c r="D25" s="7" t="n">
        <v>1740</v>
      </c>
      <c r="E25" s="31" t="n">
        <f aca="false">+D25/$D$70</f>
        <v>0.0239320001100322</v>
      </c>
      <c r="H25" s="28"/>
      <c r="I25" s="29"/>
      <c r="J25" s="29"/>
      <c r="K25" s="29"/>
      <c r="M25" s="28"/>
      <c r="N25" s="29"/>
      <c r="O25" s="29"/>
      <c r="P25" s="29"/>
    </row>
    <row r="26" customFormat="false" ht="16.45" hidden="false" customHeight="true" outlineLevel="0" collapsed="false">
      <c r="A26" s="30" t="s">
        <v>60</v>
      </c>
      <c r="B26" s="7" t="n">
        <v>1257</v>
      </c>
      <c r="C26" s="7" t="n">
        <v>83857</v>
      </c>
      <c r="D26" s="7" t="n">
        <v>1532</v>
      </c>
      <c r="E26" s="31" t="n">
        <f aca="false">+D26/$D$70</f>
        <v>0.0210711633152697</v>
      </c>
      <c r="H26" s="28"/>
      <c r="I26" s="29"/>
      <c r="J26" s="29"/>
      <c r="K26" s="29"/>
      <c r="M26" s="28"/>
      <c r="N26" s="29"/>
      <c r="O26" s="29"/>
      <c r="P26" s="29"/>
    </row>
    <row r="27" customFormat="false" ht="16.45" hidden="false" customHeight="true" outlineLevel="0" collapsed="false">
      <c r="A27" s="30" t="s">
        <v>61</v>
      </c>
      <c r="B27" s="7" t="n">
        <v>1120</v>
      </c>
      <c r="C27" s="7" t="n">
        <v>25184</v>
      </c>
      <c r="D27" s="7" t="n">
        <v>1458</v>
      </c>
      <c r="E27" s="31" t="n">
        <f aca="false">+D27/$D$70</f>
        <v>0.0200533656094408</v>
      </c>
      <c r="H27" s="28"/>
      <c r="I27" s="29"/>
      <c r="J27" s="29"/>
      <c r="K27" s="29"/>
      <c r="M27" s="28"/>
      <c r="N27" s="29"/>
      <c r="O27" s="29"/>
      <c r="P27" s="29"/>
    </row>
    <row r="28" customFormat="false" ht="16.45" hidden="false" customHeight="true" outlineLevel="0" collapsed="false">
      <c r="A28" s="30" t="s">
        <v>62</v>
      </c>
      <c r="B28" s="7" t="n">
        <v>1145</v>
      </c>
      <c r="C28" s="7" t="n">
        <v>83211</v>
      </c>
      <c r="D28" s="7" t="n">
        <v>1393</v>
      </c>
      <c r="E28" s="31" t="n">
        <f aca="false">+D28/$D$70</f>
        <v>0.0191593541110775</v>
      </c>
      <c r="H28" s="28"/>
      <c r="I28" s="29"/>
      <c r="J28" s="29"/>
      <c r="K28" s="29"/>
      <c r="M28" s="28"/>
      <c r="N28" s="29"/>
      <c r="O28" s="29"/>
      <c r="P28" s="29"/>
    </row>
    <row r="29" customFormat="false" ht="16.45" hidden="false" customHeight="true" outlineLevel="0" collapsed="false">
      <c r="A29" s="30" t="s">
        <v>63</v>
      </c>
      <c r="B29" s="7" t="n">
        <v>905</v>
      </c>
      <c r="C29" s="7" t="n">
        <v>75137</v>
      </c>
      <c r="D29" s="7" t="n">
        <v>1114</v>
      </c>
      <c r="E29" s="31" t="n">
        <f aca="false">+D29/$D$70</f>
        <v>0.0153219816796413</v>
      </c>
      <c r="H29" s="28"/>
      <c r="I29" s="29"/>
      <c r="J29" s="29"/>
      <c r="K29" s="29"/>
      <c r="M29" s="28"/>
      <c r="N29" s="29"/>
      <c r="O29" s="29"/>
      <c r="P29" s="29"/>
    </row>
    <row r="30" customFormat="false" ht="16.45" hidden="false" customHeight="true" outlineLevel="0" collapsed="false">
      <c r="A30" s="30" t="s">
        <v>64</v>
      </c>
      <c r="B30" s="7" t="n">
        <v>931</v>
      </c>
      <c r="C30" s="7" t="n">
        <v>63379</v>
      </c>
      <c r="D30" s="7" t="n">
        <v>1096</v>
      </c>
      <c r="E30" s="31" t="n">
        <f aca="false">+D30/$D$70</f>
        <v>0.0150744092647099</v>
      </c>
      <c r="H30" s="28"/>
      <c r="I30" s="29"/>
      <c r="J30" s="29"/>
      <c r="K30" s="29"/>
      <c r="M30" s="28"/>
      <c r="N30" s="29"/>
      <c r="O30" s="29"/>
      <c r="P30" s="29"/>
    </row>
    <row r="31" customFormat="false" ht="16.45" hidden="false" customHeight="true" outlineLevel="0" collapsed="false">
      <c r="A31" s="30" t="s">
        <v>65</v>
      </c>
      <c r="B31" s="7" t="n">
        <v>837</v>
      </c>
      <c r="C31" s="7" t="n">
        <v>62364</v>
      </c>
      <c r="D31" s="7" t="n">
        <v>1037</v>
      </c>
      <c r="E31" s="31" t="n">
        <f aca="false">+D31/$D$70</f>
        <v>0.0142629219046571</v>
      </c>
      <c r="H31" s="28"/>
      <c r="I31" s="29"/>
      <c r="J31" s="29"/>
      <c r="K31" s="29"/>
      <c r="M31" s="28"/>
      <c r="N31" s="29"/>
      <c r="O31" s="29"/>
      <c r="P31" s="29"/>
    </row>
    <row r="32" customFormat="false" ht="16.45" hidden="false" customHeight="true" outlineLevel="0" collapsed="false">
      <c r="A32" s="30" t="s">
        <v>66</v>
      </c>
      <c r="B32" s="7" t="n">
        <v>870</v>
      </c>
      <c r="C32" s="7" t="n">
        <v>70160</v>
      </c>
      <c r="D32" s="7" t="n">
        <v>1008</v>
      </c>
      <c r="E32" s="31" t="n">
        <f aca="false">+D32/$D$70</f>
        <v>0.0138640552361566</v>
      </c>
      <c r="H32" s="28"/>
      <c r="I32" s="29"/>
      <c r="J32" s="29"/>
      <c r="K32" s="29"/>
      <c r="M32" s="28"/>
      <c r="N32" s="29"/>
      <c r="O32" s="29"/>
      <c r="P32" s="29"/>
    </row>
    <row r="33" customFormat="false" ht="16.45" hidden="false" customHeight="true" outlineLevel="0" collapsed="false">
      <c r="A33" s="30" t="s">
        <v>67</v>
      </c>
      <c r="B33" s="7" t="n">
        <v>1014</v>
      </c>
      <c r="C33" s="7" t="n">
        <v>101754</v>
      </c>
      <c r="D33" s="7" t="n">
        <v>936</v>
      </c>
      <c r="E33" s="31" t="n">
        <f aca="false">+D33/$D$70</f>
        <v>0.0128737655764311</v>
      </c>
      <c r="H33" s="28"/>
      <c r="I33" s="29"/>
      <c r="J33" s="29"/>
      <c r="K33" s="29"/>
      <c r="M33" s="28"/>
      <c r="N33" s="29"/>
      <c r="O33" s="29"/>
      <c r="P33" s="29"/>
    </row>
    <row r="34" customFormat="false" ht="16.45" hidden="false" customHeight="true" outlineLevel="0" collapsed="false">
      <c r="A34" s="30" t="s">
        <v>68</v>
      </c>
      <c r="B34" s="7" t="n">
        <v>620</v>
      </c>
      <c r="C34" s="7" t="n">
        <v>46400</v>
      </c>
      <c r="D34" s="7" t="n">
        <v>788</v>
      </c>
      <c r="E34" s="31" t="n">
        <f aca="false">+D34/$D$70</f>
        <v>0.0108381701647732</v>
      </c>
      <c r="H34" s="28"/>
      <c r="I34" s="29"/>
      <c r="J34" s="29"/>
      <c r="K34" s="29"/>
      <c r="M34" s="28"/>
      <c r="N34" s="29"/>
      <c r="O34" s="29"/>
      <c r="P34" s="29"/>
    </row>
    <row r="35" customFormat="false" ht="16.45" hidden="false" customHeight="true" outlineLevel="0" collapsed="false">
      <c r="A35" s="30" t="s">
        <v>69</v>
      </c>
      <c r="B35" s="7" t="n">
        <v>612</v>
      </c>
      <c r="C35" s="7" t="n">
        <v>54372</v>
      </c>
      <c r="D35" s="7" t="n">
        <v>768</v>
      </c>
      <c r="E35" s="31" t="n">
        <f aca="false">+D35/$D$70</f>
        <v>0.0105630897037383</v>
      </c>
      <c r="H35" s="28"/>
      <c r="I35" s="29"/>
      <c r="J35" s="29"/>
      <c r="K35" s="29"/>
      <c r="M35" s="28"/>
      <c r="N35" s="29"/>
      <c r="O35" s="29"/>
      <c r="P35" s="29"/>
    </row>
    <row r="36" customFormat="false" ht="16.45" hidden="false" customHeight="true" outlineLevel="0" collapsed="false">
      <c r="A36" s="30" t="s">
        <v>70</v>
      </c>
      <c r="B36" s="7" t="n">
        <v>540</v>
      </c>
      <c r="C36" s="7" t="n">
        <v>61960</v>
      </c>
      <c r="D36" s="7" t="n">
        <v>606</v>
      </c>
      <c r="E36" s="31" t="n">
        <f aca="false">+D36/$D$70</f>
        <v>0.00833493796935604</v>
      </c>
      <c r="H36" s="28"/>
      <c r="I36" s="29"/>
      <c r="J36" s="29"/>
      <c r="K36" s="29"/>
      <c r="M36" s="28"/>
      <c r="N36" s="29"/>
      <c r="O36" s="29"/>
      <c r="P36" s="29"/>
    </row>
    <row r="37" customFormat="false" ht="16.45" hidden="false" customHeight="true" outlineLevel="0" collapsed="false">
      <c r="A37" s="30" t="s">
        <v>71</v>
      </c>
      <c r="B37" s="7" t="n">
        <v>309</v>
      </c>
      <c r="C37" s="7" t="n">
        <v>30474</v>
      </c>
      <c r="D37" s="7" t="n">
        <v>409</v>
      </c>
      <c r="E37" s="31" t="n">
        <f aca="false">+D37/$D$70</f>
        <v>0.00562539542816274</v>
      </c>
      <c r="H37" s="28"/>
      <c r="I37" s="29"/>
      <c r="J37" s="29"/>
      <c r="K37" s="29"/>
      <c r="M37" s="28"/>
      <c r="N37" s="29"/>
      <c r="O37" s="29"/>
      <c r="P37" s="29"/>
    </row>
    <row r="38" customFormat="false" ht="16.45" hidden="false" customHeight="true" outlineLevel="0" collapsed="false">
      <c r="A38" s="30" t="s">
        <v>72</v>
      </c>
      <c r="B38" s="7" t="n">
        <v>319</v>
      </c>
      <c r="C38" s="7" t="n">
        <v>19481</v>
      </c>
      <c r="D38" s="7" t="n">
        <v>399</v>
      </c>
      <c r="E38" s="31" t="n">
        <f aca="false">+D38/$D$70</f>
        <v>0.00548785519764531</v>
      </c>
      <c r="H38" s="28"/>
      <c r="I38" s="29"/>
      <c r="J38" s="29"/>
      <c r="K38" s="29"/>
      <c r="M38" s="28"/>
      <c r="N38" s="29"/>
      <c r="O38" s="29"/>
      <c r="P38" s="29"/>
    </row>
    <row r="39" customFormat="false" ht="16.45" hidden="false" customHeight="true" outlineLevel="0" collapsed="false">
      <c r="A39" s="30" t="s">
        <v>73</v>
      </c>
      <c r="B39" s="7" t="n">
        <v>312</v>
      </c>
      <c r="C39" s="7" t="n">
        <v>27636</v>
      </c>
      <c r="D39" s="7" t="n">
        <v>361</v>
      </c>
      <c r="E39" s="31" t="n">
        <f aca="false">+D39/$D$70</f>
        <v>0.00496520232167909</v>
      </c>
      <c r="H39" s="28"/>
      <c r="I39" s="29"/>
      <c r="J39" s="29"/>
      <c r="K39" s="29"/>
      <c r="M39" s="28"/>
      <c r="N39" s="29"/>
      <c r="O39" s="29"/>
      <c r="P39" s="29"/>
    </row>
    <row r="40" customFormat="false" ht="16.45" hidden="false" customHeight="true" outlineLevel="0" collapsed="false">
      <c r="A40" s="30" t="s">
        <v>74</v>
      </c>
      <c r="B40" s="7" t="n">
        <v>264</v>
      </c>
      <c r="C40" s="7" t="n">
        <v>16632</v>
      </c>
      <c r="D40" s="7" t="n">
        <v>316</v>
      </c>
      <c r="E40" s="31" t="n">
        <f aca="false">+D40/$D$70</f>
        <v>0.00434627128435067</v>
      </c>
      <c r="H40" s="28"/>
      <c r="I40" s="29"/>
      <c r="J40" s="29"/>
      <c r="K40" s="29"/>
      <c r="M40" s="28"/>
      <c r="N40" s="29"/>
      <c r="O40" s="29"/>
      <c r="P40" s="29"/>
    </row>
    <row r="41" customFormat="false" ht="16.45" hidden="false" customHeight="true" outlineLevel="0" collapsed="false">
      <c r="A41" s="30" t="s">
        <v>75</v>
      </c>
      <c r="B41" s="7" t="n">
        <v>300</v>
      </c>
      <c r="C41" s="7" t="n">
        <v>33458</v>
      </c>
      <c r="D41" s="7" t="n">
        <v>316</v>
      </c>
      <c r="E41" s="31" t="n">
        <f aca="false">+D41/$D$70</f>
        <v>0.00434627128435067</v>
      </c>
      <c r="H41" s="28"/>
      <c r="I41" s="29"/>
      <c r="J41" s="29"/>
      <c r="K41" s="29"/>
      <c r="M41" s="28"/>
      <c r="N41" s="29"/>
      <c r="O41" s="29"/>
      <c r="P41" s="29"/>
    </row>
    <row r="42" customFormat="false" ht="16.45" hidden="false" customHeight="true" outlineLevel="0" collapsed="false">
      <c r="A42" s="30" t="s">
        <v>76</v>
      </c>
      <c r="B42" s="7" t="n">
        <v>281</v>
      </c>
      <c r="C42" s="7" t="n">
        <v>20378</v>
      </c>
      <c r="D42" s="7" t="n">
        <v>296</v>
      </c>
      <c r="E42" s="31" t="n">
        <f aca="false">+D42/$D$70</f>
        <v>0.00407119082331582</v>
      </c>
      <c r="H42" s="28"/>
      <c r="I42" s="29"/>
      <c r="J42" s="29"/>
      <c r="K42" s="29"/>
      <c r="M42" s="28"/>
      <c r="N42" s="29"/>
      <c r="O42" s="29"/>
      <c r="P42" s="29"/>
    </row>
    <row r="43" customFormat="false" ht="16.45" hidden="false" customHeight="true" outlineLevel="0" collapsed="false">
      <c r="A43" s="30" t="s">
        <v>77</v>
      </c>
      <c r="B43" s="7" t="n">
        <v>240</v>
      </c>
      <c r="C43" s="7" t="n">
        <v>15120</v>
      </c>
      <c r="D43" s="7" t="n">
        <v>287</v>
      </c>
      <c r="E43" s="31" t="n">
        <f aca="false">+D43/$D$70</f>
        <v>0.00394740461585014</v>
      </c>
      <c r="H43" s="28"/>
      <c r="I43" s="29"/>
      <c r="J43" s="29"/>
      <c r="K43" s="29"/>
      <c r="M43" s="28"/>
      <c r="N43" s="29"/>
      <c r="O43" s="29"/>
      <c r="P43" s="29"/>
    </row>
    <row r="44" customFormat="false" ht="16.45" hidden="false" customHeight="true" outlineLevel="0" collapsed="false">
      <c r="A44" s="30" t="s">
        <v>78</v>
      </c>
      <c r="B44" s="7" t="n">
        <v>198</v>
      </c>
      <c r="C44" s="7" t="n">
        <v>13083</v>
      </c>
      <c r="D44" s="7" t="n">
        <v>249</v>
      </c>
      <c r="E44" s="31" t="n">
        <f aca="false">+D44/$D$70</f>
        <v>0.00342475173988392</v>
      </c>
      <c r="H44" s="28"/>
      <c r="I44" s="29"/>
      <c r="J44" s="29"/>
      <c r="K44" s="29"/>
      <c r="M44" s="28"/>
      <c r="N44" s="29"/>
      <c r="O44" s="29"/>
      <c r="P44" s="29"/>
    </row>
    <row r="45" customFormat="false" ht="16.45" hidden="false" customHeight="true" outlineLevel="0" collapsed="false">
      <c r="A45" s="30" t="s">
        <v>79</v>
      </c>
      <c r="B45" s="7" t="n">
        <v>200</v>
      </c>
      <c r="C45" s="7" t="n">
        <v>14400</v>
      </c>
      <c r="D45" s="7" t="n">
        <v>240</v>
      </c>
      <c r="E45" s="31" t="n">
        <f aca="false">+D45/$D$70</f>
        <v>0.00330096553241823</v>
      </c>
      <c r="H45" s="28"/>
      <c r="I45" s="29"/>
      <c r="J45" s="29"/>
      <c r="K45" s="29"/>
      <c r="M45" s="28"/>
      <c r="N45" s="29"/>
      <c r="O45" s="29"/>
      <c r="P45" s="29"/>
    </row>
    <row r="46" customFormat="false" ht="16.45" hidden="false" customHeight="true" outlineLevel="0" collapsed="false">
      <c r="A46" s="30" t="s">
        <v>80</v>
      </c>
      <c r="B46" s="7" t="n">
        <v>198</v>
      </c>
      <c r="C46" s="7" t="n">
        <v>12653</v>
      </c>
      <c r="D46" s="7" t="n">
        <v>240</v>
      </c>
      <c r="E46" s="31" t="n">
        <f aca="false">+D46/$D$70</f>
        <v>0.00330096553241823</v>
      </c>
      <c r="H46" s="28"/>
      <c r="I46" s="29"/>
      <c r="J46" s="29"/>
      <c r="K46" s="29"/>
      <c r="M46" s="28"/>
      <c r="N46" s="29"/>
      <c r="O46" s="29"/>
      <c r="P46" s="29"/>
    </row>
    <row r="47" customFormat="false" ht="16.45" hidden="false" customHeight="true" outlineLevel="0" collapsed="false">
      <c r="A47" s="30" t="s">
        <v>81</v>
      </c>
      <c r="B47" s="7" t="n">
        <v>240</v>
      </c>
      <c r="C47" s="7" t="n">
        <v>26160</v>
      </c>
      <c r="D47" s="7" t="n">
        <v>238</v>
      </c>
      <c r="E47" s="31" t="n">
        <f aca="false">+D47/$D$70</f>
        <v>0.00327345748631475</v>
      </c>
      <c r="H47" s="28"/>
      <c r="I47" s="29"/>
      <c r="J47" s="29"/>
      <c r="K47" s="29"/>
      <c r="M47" s="28"/>
      <c r="N47" s="29"/>
      <c r="O47" s="29"/>
      <c r="P47" s="29"/>
    </row>
    <row r="48" customFormat="false" ht="16.45" hidden="false" customHeight="true" outlineLevel="0" collapsed="false">
      <c r="A48" s="30" t="s">
        <v>82</v>
      </c>
      <c r="B48" s="7" t="n">
        <v>160</v>
      </c>
      <c r="C48" s="7" t="n">
        <v>14280</v>
      </c>
      <c r="D48" s="7" t="n">
        <v>214</v>
      </c>
      <c r="E48" s="31" t="n">
        <f aca="false">+D48/$D$70</f>
        <v>0.00294336093307292</v>
      </c>
      <c r="H48" s="28"/>
      <c r="I48" s="29"/>
      <c r="J48" s="29"/>
      <c r="K48" s="29"/>
      <c r="M48" s="28"/>
      <c r="N48" s="29"/>
      <c r="O48" s="29"/>
      <c r="P48" s="29"/>
    </row>
    <row r="49" customFormat="false" ht="16.45" hidden="false" customHeight="true" outlineLevel="0" collapsed="false">
      <c r="A49" s="30" t="s">
        <v>83</v>
      </c>
      <c r="B49" s="7" t="n">
        <v>162</v>
      </c>
      <c r="C49" s="7" t="n">
        <v>10368</v>
      </c>
      <c r="D49" s="7" t="n">
        <v>205</v>
      </c>
      <c r="E49" s="31" t="n">
        <f aca="false">+D49/$D$70</f>
        <v>0.00281957472560724</v>
      </c>
      <c r="H49" s="28"/>
      <c r="I49" s="29"/>
      <c r="J49" s="29"/>
      <c r="K49" s="29"/>
      <c r="M49" s="28"/>
      <c r="N49" s="29"/>
      <c r="O49" s="29"/>
      <c r="P49" s="29"/>
    </row>
    <row r="50" customFormat="false" ht="16.45" hidden="false" customHeight="true" outlineLevel="0" collapsed="false">
      <c r="A50" s="30" t="s">
        <v>84</v>
      </c>
      <c r="B50" s="7" t="n">
        <v>160</v>
      </c>
      <c r="C50" s="7" t="n">
        <v>16800</v>
      </c>
      <c r="D50" s="7" t="n">
        <v>151</v>
      </c>
      <c r="E50" s="31" t="n">
        <f aca="false">+D50/$D$70</f>
        <v>0.00207685748081314</v>
      </c>
      <c r="H50" s="28"/>
      <c r="I50" s="29"/>
      <c r="J50" s="29"/>
      <c r="K50" s="29"/>
      <c r="M50" s="28"/>
      <c r="N50" s="29"/>
      <c r="O50" s="29"/>
      <c r="P50" s="29"/>
    </row>
    <row r="51" customFormat="false" ht="16.45" hidden="false" customHeight="true" outlineLevel="0" collapsed="false">
      <c r="A51" s="30" t="s">
        <v>85</v>
      </c>
      <c r="B51" s="7" t="n">
        <v>130</v>
      </c>
      <c r="C51" s="7" t="n">
        <v>9832</v>
      </c>
      <c r="D51" s="7" t="n">
        <v>149</v>
      </c>
      <c r="E51" s="31" t="n">
        <f aca="false">+D51/$D$70</f>
        <v>0.00204934943470965</v>
      </c>
      <c r="H51" s="28"/>
      <c r="I51" s="29"/>
      <c r="J51" s="29"/>
      <c r="K51" s="29"/>
      <c r="M51" s="28"/>
      <c r="N51" s="29"/>
      <c r="O51" s="29"/>
      <c r="P51" s="29"/>
    </row>
    <row r="52" customFormat="false" ht="16.45" hidden="false" customHeight="true" outlineLevel="0" collapsed="false">
      <c r="A52" s="30" t="s">
        <v>86</v>
      </c>
      <c r="B52" s="7" t="n">
        <v>120</v>
      </c>
      <c r="C52" s="7" t="n">
        <v>14215</v>
      </c>
      <c r="D52" s="7" t="n">
        <v>118</v>
      </c>
      <c r="E52" s="31" t="n">
        <f aca="false">+D52/$D$70</f>
        <v>0.00162297472010563</v>
      </c>
      <c r="H52" s="28"/>
      <c r="I52" s="29"/>
      <c r="J52" s="29"/>
      <c r="K52" s="29"/>
      <c r="M52" s="28"/>
      <c r="N52" s="29"/>
      <c r="O52" s="29"/>
      <c r="P52" s="29"/>
    </row>
    <row r="53" customFormat="false" ht="16.45" hidden="false" customHeight="true" outlineLevel="0" collapsed="false">
      <c r="A53" s="30" t="s">
        <v>87</v>
      </c>
      <c r="B53" s="7" t="n">
        <v>84</v>
      </c>
      <c r="C53" s="7" t="n">
        <v>5292</v>
      </c>
      <c r="D53" s="7" t="n">
        <v>108</v>
      </c>
      <c r="E53" s="31" t="n">
        <f aca="false">+D53/$D$70</f>
        <v>0.0014854344895882</v>
      </c>
      <c r="H53" s="28"/>
      <c r="I53" s="29"/>
      <c r="J53" s="29"/>
      <c r="K53" s="29"/>
      <c r="M53" s="28"/>
      <c r="N53" s="29"/>
      <c r="O53" s="29"/>
      <c r="P53" s="29"/>
    </row>
    <row r="54" customFormat="false" ht="16.45" hidden="false" customHeight="true" outlineLevel="0" collapsed="false">
      <c r="A54" s="30" t="s">
        <v>88</v>
      </c>
      <c r="B54" s="7" t="n">
        <v>80</v>
      </c>
      <c r="C54" s="7" t="n">
        <v>2640</v>
      </c>
      <c r="D54" s="7" t="n">
        <v>104</v>
      </c>
      <c r="E54" s="31" t="n">
        <f aca="false">+D54/$D$70</f>
        <v>0.00143041839738123</v>
      </c>
      <c r="H54" s="28"/>
      <c r="I54" s="29"/>
      <c r="J54" s="29"/>
      <c r="K54" s="29"/>
      <c r="M54" s="28"/>
      <c r="N54" s="29"/>
      <c r="O54" s="29"/>
      <c r="P54" s="29"/>
    </row>
    <row r="55" customFormat="false" ht="16.45" hidden="false" customHeight="true" outlineLevel="0" collapsed="false">
      <c r="A55" s="30" t="s">
        <v>89</v>
      </c>
      <c r="B55" s="7" t="n">
        <v>88</v>
      </c>
      <c r="C55" s="7" t="n">
        <v>5208</v>
      </c>
      <c r="D55" s="7" t="n">
        <v>99</v>
      </c>
      <c r="E55" s="31" t="n">
        <f aca="false">+D55/$D$70</f>
        <v>0.00136164828212252</v>
      </c>
      <c r="H55" s="28"/>
      <c r="I55" s="29"/>
      <c r="J55" s="29"/>
      <c r="K55" s="29"/>
      <c r="M55" s="28"/>
      <c r="N55" s="29"/>
      <c r="O55" s="29"/>
      <c r="P55" s="29"/>
    </row>
    <row r="56" customFormat="false" ht="16.45" hidden="false" customHeight="true" outlineLevel="0" collapsed="false">
      <c r="A56" s="30" t="s">
        <v>90</v>
      </c>
      <c r="B56" s="7" t="n">
        <v>80</v>
      </c>
      <c r="C56" s="7" t="n">
        <v>9204</v>
      </c>
      <c r="D56" s="7" t="n">
        <v>85</v>
      </c>
      <c r="E56" s="31" t="n">
        <f aca="false">+D56/$D$70</f>
        <v>0.00116909195939812</v>
      </c>
      <c r="H56" s="28"/>
      <c r="I56" s="29"/>
      <c r="J56" s="29"/>
      <c r="K56" s="29"/>
      <c r="M56" s="28"/>
      <c r="N56" s="29"/>
      <c r="O56" s="29"/>
      <c r="P56" s="29"/>
    </row>
    <row r="57" customFormat="false" ht="16.45" hidden="false" customHeight="true" outlineLevel="0" collapsed="false">
      <c r="A57" s="30" t="s">
        <v>91</v>
      </c>
      <c r="B57" s="7" t="n">
        <v>60</v>
      </c>
      <c r="C57" s="7" t="n">
        <v>3500</v>
      </c>
      <c r="D57" s="7" t="n">
        <v>72</v>
      </c>
      <c r="E57" s="31" t="n">
        <f aca="false">+D57/$D$70</f>
        <v>0.00099028965972547</v>
      </c>
      <c r="H57" s="28"/>
      <c r="I57" s="29"/>
      <c r="J57" s="29"/>
      <c r="K57" s="29"/>
      <c r="M57" s="28"/>
      <c r="N57" s="29"/>
      <c r="O57" s="29"/>
      <c r="P57" s="29"/>
    </row>
    <row r="58" customFormat="false" ht="16.45" hidden="false" customHeight="true" outlineLevel="0" collapsed="false">
      <c r="A58" s="30" t="s">
        <v>92</v>
      </c>
      <c r="B58" s="7" t="n">
        <v>60</v>
      </c>
      <c r="C58" s="7" t="n">
        <v>6840</v>
      </c>
      <c r="D58" s="7" t="n">
        <v>62</v>
      </c>
      <c r="E58" s="31" t="n">
        <f aca="false">+D58/$D$70</f>
        <v>0.000852749429208043</v>
      </c>
      <c r="H58" s="28"/>
      <c r="I58" s="29"/>
      <c r="J58" s="29"/>
      <c r="K58" s="29"/>
      <c r="M58" s="28"/>
      <c r="N58" s="29"/>
      <c r="O58" s="29"/>
      <c r="P58" s="29"/>
    </row>
    <row r="59" customFormat="false" ht="16.45" hidden="false" customHeight="true" outlineLevel="0" collapsed="false">
      <c r="A59" s="30" t="s">
        <v>93</v>
      </c>
      <c r="B59" s="7" t="n">
        <v>44</v>
      </c>
      <c r="C59" s="7" t="n">
        <v>2772</v>
      </c>
      <c r="D59" s="7" t="n">
        <v>53</v>
      </c>
      <c r="E59" s="31" t="n">
        <f aca="false">+D59/$D$70</f>
        <v>0.00072896322174236</v>
      </c>
      <c r="H59" s="28"/>
      <c r="I59" s="29"/>
      <c r="J59" s="29"/>
      <c r="K59" s="29"/>
      <c r="M59" s="28"/>
      <c r="N59" s="29"/>
      <c r="O59" s="29"/>
      <c r="P59" s="29"/>
    </row>
    <row r="60" customFormat="false" ht="16.45" hidden="false" customHeight="true" outlineLevel="0" collapsed="false">
      <c r="A60" s="30" t="s">
        <v>94</v>
      </c>
      <c r="B60" s="7" t="n">
        <v>40</v>
      </c>
      <c r="C60" s="7" t="n">
        <v>2595</v>
      </c>
      <c r="D60" s="7" t="n">
        <v>52</v>
      </c>
      <c r="E60" s="31" t="n">
        <f aca="false">+D60/$D$70</f>
        <v>0.000715209198690617</v>
      </c>
      <c r="H60" s="28"/>
      <c r="I60" s="29"/>
      <c r="J60" s="29"/>
      <c r="K60" s="29"/>
      <c r="M60" s="28"/>
      <c r="N60" s="29"/>
      <c r="O60" s="29"/>
      <c r="P60" s="29"/>
    </row>
    <row r="61" customFormat="false" ht="16.45" hidden="false" customHeight="true" outlineLevel="0" collapsed="false">
      <c r="A61" s="30" t="s">
        <v>95</v>
      </c>
      <c r="B61" s="7" t="n">
        <v>44</v>
      </c>
      <c r="C61" s="7" t="n">
        <v>2640</v>
      </c>
      <c r="D61" s="7" t="n">
        <v>52</v>
      </c>
      <c r="E61" s="31" t="n">
        <f aca="false">+D61/$D$70</f>
        <v>0.000715209198690617</v>
      </c>
      <c r="H61" s="28"/>
      <c r="I61" s="29"/>
      <c r="J61" s="29"/>
      <c r="K61" s="29"/>
      <c r="M61" s="28"/>
      <c r="N61" s="29"/>
      <c r="O61" s="29"/>
      <c r="P61" s="29"/>
    </row>
    <row r="62" customFormat="false" ht="16.45" hidden="false" customHeight="true" outlineLevel="0" collapsed="false">
      <c r="A62" s="30" t="s">
        <v>96</v>
      </c>
      <c r="B62" s="7" t="n">
        <v>40</v>
      </c>
      <c r="C62" s="7" t="n">
        <v>4440</v>
      </c>
      <c r="D62" s="7" t="n">
        <v>40</v>
      </c>
      <c r="E62" s="31" t="n">
        <f aca="false">+D62/$D$70</f>
        <v>0.000550160922069705</v>
      </c>
      <c r="H62" s="28"/>
      <c r="I62" s="29"/>
      <c r="J62" s="29"/>
      <c r="K62" s="29"/>
      <c r="M62" s="28"/>
      <c r="N62" s="29"/>
      <c r="O62" s="29"/>
      <c r="P62" s="29"/>
    </row>
    <row r="63" customFormat="false" ht="16.45" hidden="false" customHeight="true" outlineLevel="0" collapsed="false">
      <c r="A63" s="30" t="s">
        <v>97</v>
      </c>
      <c r="B63" s="7" t="n">
        <v>24</v>
      </c>
      <c r="C63" s="7" t="n">
        <v>1344</v>
      </c>
      <c r="D63" s="7" t="n">
        <v>28</v>
      </c>
      <c r="E63" s="31" t="n">
        <f aca="false">+D63/$D$70</f>
        <v>0.000385112645448794</v>
      </c>
      <c r="H63" s="28"/>
      <c r="I63" s="29"/>
      <c r="J63" s="29"/>
      <c r="K63" s="29"/>
      <c r="M63" s="28"/>
      <c r="N63" s="29"/>
      <c r="O63" s="29"/>
      <c r="P63" s="29"/>
    </row>
    <row r="64" customFormat="false" ht="16.45" hidden="false" customHeight="true" outlineLevel="0" collapsed="false">
      <c r="A64" s="30" t="s">
        <v>98</v>
      </c>
      <c r="B64" s="7" t="n">
        <v>22</v>
      </c>
      <c r="C64" s="7" t="n">
        <v>1386</v>
      </c>
      <c r="D64" s="7" t="n">
        <v>26</v>
      </c>
      <c r="E64" s="31" t="n">
        <f aca="false">+D64/$D$70</f>
        <v>0.000357604599345309</v>
      </c>
      <c r="H64" s="28"/>
      <c r="I64" s="29"/>
      <c r="J64" s="29"/>
      <c r="K64" s="29"/>
      <c r="M64" s="28"/>
      <c r="N64" s="29"/>
      <c r="O64" s="29"/>
      <c r="P64" s="29"/>
    </row>
    <row r="65" customFormat="false" ht="16.45" hidden="false" customHeight="true" outlineLevel="0" collapsed="false">
      <c r="A65" s="30" t="s">
        <v>99</v>
      </c>
      <c r="B65" s="7" t="n">
        <v>20</v>
      </c>
      <c r="C65" s="7" t="n">
        <v>2400</v>
      </c>
      <c r="D65" s="7" t="n">
        <v>24</v>
      </c>
      <c r="E65" s="31" t="n">
        <f aca="false">+D65/$D$70</f>
        <v>0.000330096553241823</v>
      </c>
      <c r="H65" s="28"/>
      <c r="I65" s="29"/>
      <c r="J65" s="29"/>
      <c r="K65" s="29"/>
      <c r="M65" s="28"/>
      <c r="N65" s="29"/>
      <c r="O65" s="29"/>
      <c r="P65" s="29"/>
    </row>
    <row r="66" customFormat="false" ht="16.45" hidden="false" customHeight="true" outlineLevel="0" collapsed="false">
      <c r="A66" s="30" t="s">
        <v>100</v>
      </c>
      <c r="B66" s="7" t="n">
        <v>20</v>
      </c>
      <c r="C66" s="7" t="n">
        <v>2220</v>
      </c>
      <c r="D66" s="7" t="n">
        <v>20</v>
      </c>
      <c r="E66" s="31" t="n">
        <f aca="false">+D66/$D$70</f>
        <v>0.000275080461034853</v>
      </c>
      <c r="H66" s="28"/>
      <c r="I66" s="29"/>
      <c r="J66" s="29"/>
      <c r="K66" s="29"/>
      <c r="M66" s="28"/>
      <c r="N66" s="29"/>
      <c r="O66" s="29"/>
      <c r="P66" s="29"/>
    </row>
    <row r="67" customFormat="false" ht="16.45" hidden="false" customHeight="true" outlineLevel="0" collapsed="false">
      <c r="A67" s="30" t="s">
        <v>101</v>
      </c>
      <c r="B67" s="7" t="n">
        <v>20</v>
      </c>
      <c r="C67" s="7" t="n">
        <v>2160</v>
      </c>
      <c r="D67" s="7" t="n">
        <v>19</v>
      </c>
      <c r="E67" s="31" t="n">
        <f aca="false">+D67/$D$70</f>
        <v>0.00026132643798311</v>
      </c>
      <c r="H67" s="28"/>
      <c r="I67" s="29"/>
      <c r="J67" s="29"/>
      <c r="K67" s="29"/>
      <c r="M67" s="28"/>
      <c r="N67" s="29"/>
      <c r="O67" s="29"/>
      <c r="P67" s="29"/>
    </row>
    <row r="68" customFormat="false" ht="16.45" hidden="false" customHeight="true" outlineLevel="0" collapsed="false">
      <c r="A68" s="30" t="s">
        <v>102</v>
      </c>
      <c r="B68" s="7" t="n">
        <v>20</v>
      </c>
      <c r="C68" s="7" t="n">
        <v>2160</v>
      </c>
      <c r="D68" s="7" t="n">
        <v>19</v>
      </c>
      <c r="E68" s="31" t="n">
        <f aca="false">+D68/$D$70</f>
        <v>0.00026132643798311</v>
      </c>
      <c r="H68" s="28"/>
      <c r="I68" s="29"/>
      <c r="J68" s="29"/>
      <c r="K68" s="29"/>
      <c r="M68" s="28"/>
      <c r="N68" s="29"/>
      <c r="O68" s="29"/>
      <c r="P68" s="29"/>
    </row>
    <row r="69" customFormat="false" ht="16.45" hidden="false" customHeight="true" outlineLevel="0" collapsed="false">
      <c r="A69" s="30" t="s">
        <v>103</v>
      </c>
      <c r="B69" s="7" t="n">
        <v>20</v>
      </c>
      <c r="C69" s="7" t="n">
        <v>2160</v>
      </c>
      <c r="D69" s="7" t="n">
        <v>19</v>
      </c>
      <c r="E69" s="31" t="n">
        <f aca="false">+D69/$D$70</f>
        <v>0.00026132643798311</v>
      </c>
      <c r="H69" s="28"/>
      <c r="I69" s="29"/>
      <c r="J69" s="29"/>
      <c r="K69" s="29"/>
      <c r="M69" s="28"/>
      <c r="N69" s="29"/>
      <c r="O69" s="29"/>
      <c r="P69" s="29"/>
    </row>
    <row r="70" customFormat="false" ht="16.45" hidden="false" customHeight="true" outlineLevel="0" collapsed="false">
      <c r="A70" s="32" t="s">
        <v>104</v>
      </c>
      <c r="B70" s="22" t="n">
        <f aca="false">SUM(B13:B69)</f>
        <v>60441</v>
      </c>
      <c r="C70" s="22" t="n">
        <f aca="false">SUM(C13:C69)</f>
        <v>4504608</v>
      </c>
      <c r="D70" s="22" t="n">
        <f aca="false">SUM(D13:D69)</f>
        <v>72706</v>
      </c>
      <c r="E70" s="33" t="n">
        <f aca="false">SUM(E13:E69)</f>
        <v>1</v>
      </c>
      <c r="Q70" s="26"/>
      <c r="R70" s="26"/>
      <c r="S70" s="26"/>
    </row>
  </sheetData>
  <printOptions headings="false" gridLines="false" gridLinesSet="true" horizontalCentered="false" verticalCentered="false"/>
  <pageMargins left="1.29930555555556" right="0.315277777777778" top="0.315277777777778" bottom="0.433333333333333" header="0.511811023622047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7"/>
  <sheetViews>
    <sheetView showFormulas="false" showGridLines="false" showRowColHeaders="true" showZeros="true" rightToLeft="false" tabSelected="false" showOutlineSymbols="true" defaultGridColor="true" view="normal" topLeftCell="A6" colorId="64" zoomScale="120" zoomScaleNormal="120" zoomScalePageLayoutView="110" workbookViewId="0">
      <selection pane="topLeft" activeCell="F6" activeCellId="0" sqref="F6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22.11"/>
    <col collapsed="false" customWidth="false" hidden="false" outlineLevel="0" max="16384" min="2" style="1" width="11.43"/>
  </cols>
  <sheetData>
    <row r="1" customFormat="false" ht="12.75" hidden="false" customHeight="false" outlineLevel="0" collapsed="false">
      <c r="F1" s="1" t="s">
        <v>1</v>
      </c>
    </row>
    <row r="10" customFormat="false" ht="15" hidden="false" customHeight="false" outlineLevel="0" collapsed="false">
      <c r="A10" s="5" t="s">
        <v>105</v>
      </c>
      <c r="B10" s="6"/>
      <c r="C10" s="6"/>
      <c r="D10" s="6"/>
    </row>
    <row r="11" customFormat="false" ht="12.75" hidden="false" customHeight="false" outlineLevel="0" collapsed="false">
      <c r="A11" s="34"/>
      <c r="B11" s="6"/>
      <c r="C11" s="6"/>
      <c r="D11" s="6"/>
      <c r="E11" s="7" t="str">
        <f aca="false">Principal!C11</f>
        <v>Datos al 31/03/2023</v>
      </c>
    </row>
    <row r="12" customFormat="false" ht="16.45" hidden="false" customHeight="true" outlineLevel="0" collapsed="false">
      <c r="A12" s="9" t="s">
        <v>45</v>
      </c>
      <c r="B12" s="8" t="s">
        <v>12</v>
      </c>
      <c r="C12" s="8" t="s">
        <v>13</v>
      </c>
      <c r="D12" s="8" t="s">
        <v>14</v>
      </c>
      <c r="E12" s="8" t="s">
        <v>46</v>
      </c>
    </row>
    <row r="13" customFormat="false" ht="16.45" hidden="false" customHeight="true" outlineLevel="0" collapsed="false">
      <c r="A13" s="30" t="s">
        <v>47</v>
      </c>
      <c r="B13" s="7" t="n">
        <v>7423</v>
      </c>
      <c r="C13" s="7" t="n">
        <v>604934</v>
      </c>
      <c r="D13" s="7" t="n">
        <v>8823</v>
      </c>
      <c r="E13" s="35" t="n">
        <f aca="false">+D13/$D$47</f>
        <v>0.151343099248688</v>
      </c>
    </row>
    <row r="14" customFormat="false" ht="16.45" hidden="false" customHeight="true" outlineLevel="0" collapsed="false">
      <c r="A14" s="30" t="s">
        <v>48</v>
      </c>
      <c r="B14" s="7" t="n">
        <v>7316</v>
      </c>
      <c r="C14" s="7" t="n">
        <v>538114</v>
      </c>
      <c r="D14" s="7" t="n">
        <v>7937</v>
      </c>
      <c r="E14" s="35" t="n">
        <f aca="false">+D14/$D$47</f>
        <v>0.136145322309513</v>
      </c>
    </row>
    <row r="15" customFormat="false" ht="16.45" hidden="false" customHeight="true" outlineLevel="0" collapsed="false">
      <c r="A15" s="30" t="s">
        <v>50</v>
      </c>
      <c r="B15" s="7" t="n">
        <v>5266</v>
      </c>
      <c r="C15" s="7" t="n">
        <v>439127</v>
      </c>
      <c r="D15" s="7" t="n">
        <v>5963</v>
      </c>
      <c r="E15" s="35" t="n">
        <f aca="false">+D15/$D$47</f>
        <v>0.102284812515009</v>
      </c>
    </row>
    <row r="16" customFormat="false" ht="16.45" hidden="false" customHeight="true" outlineLevel="0" collapsed="false">
      <c r="A16" s="30" t="s">
        <v>51</v>
      </c>
      <c r="B16" s="7" t="n">
        <v>3522</v>
      </c>
      <c r="C16" s="7" t="n">
        <v>306728</v>
      </c>
      <c r="D16" s="7" t="n">
        <v>4207</v>
      </c>
      <c r="E16" s="35" t="n">
        <f aca="false">+D16/$D$47</f>
        <v>0.0721637105904148</v>
      </c>
    </row>
    <row r="17" customFormat="false" ht="16.45" hidden="false" customHeight="true" outlineLevel="0" collapsed="false">
      <c r="A17" s="30" t="s">
        <v>52</v>
      </c>
      <c r="B17" s="7" t="n">
        <v>3663</v>
      </c>
      <c r="C17" s="7" t="n">
        <v>277904</v>
      </c>
      <c r="D17" s="7" t="n">
        <v>4199</v>
      </c>
      <c r="E17" s="35" t="n">
        <f aca="false">+D17/$D$47</f>
        <v>0.0720264846135374</v>
      </c>
    </row>
    <row r="18" customFormat="false" ht="16.45" hidden="false" customHeight="true" outlineLevel="0" collapsed="false">
      <c r="A18" s="30" t="s">
        <v>53</v>
      </c>
      <c r="B18" s="7" t="n">
        <v>2987</v>
      </c>
      <c r="C18" s="7" t="n">
        <v>205399</v>
      </c>
      <c r="D18" s="7" t="n">
        <v>3563</v>
      </c>
      <c r="E18" s="35" t="n">
        <f aca="false">+D18/$D$47</f>
        <v>0.0611170194517822</v>
      </c>
    </row>
    <row r="19" customFormat="false" ht="16.45" hidden="false" customHeight="true" outlineLevel="0" collapsed="false">
      <c r="A19" s="30" t="s">
        <v>54</v>
      </c>
      <c r="B19" s="7" t="n">
        <v>2296</v>
      </c>
      <c r="C19" s="7" t="n">
        <v>210403</v>
      </c>
      <c r="D19" s="7" t="n">
        <v>2939</v>
      </c>
      <c r="E19" s="35" t="n">
        <f aca="false">+D19/$D$47</f>
        <v>0.0504133932553432</v>
      </c>
    </row>
    <row r="20" customFormat="false" ht="16.45" hidden="false" customHeight="true" outlineLevel="0" collapsed="false">
      <c r="A20" s="30" t="s">
        <v>55</v>
      </c>
      <c r="B20" s="7" t="n">
        <v>2446</v>
      </c>
      <c r="C20" s="7" t="n">
        <v>179529</v>
      </c>
      <c r="D20" s="7" t="n">
        <v>2874</v>
      </c>
      <c r="E20" s="35" t="n">
        <f aca="false">+D20/$D$47</f>
        <v>0.0492984321932142</v>
      </c>
    </row>
    <row r="21" customFormat="false" ht="16.45" hidden="false" customHeight="true" outlineLevel="0" collapsed="false">
      <c r="A21" s="30" t="s">
        <v>56</v>
      </c>
      <c r="B21" s="7" t="n">
        <v>2266</v>
      </c>
      <c r="C21" s="7" t="n">
        <v>147904</v>
      </c>
      <c r="D21" s="7" t="n">
        <v>2799</v>
      </c>
      <c r="E21" s="35" t="n">
        <f aca="false">+D21/$D$47</f>
        <v>0.0480119386599883</v>
      </c>
    </row>
    <row r="22" customFormat="false" ht="16.45" hidden="false" customHeight="true" outlineLevel="0" collapsed="false">
      <c r="A22" s="30" t="s">
        <v>58</v>
      </c>
      <c r="B22" s="7" t="n">
        <v>1502</v>
      </c>
      <c r="C22" s="7" t="n">
        <v>112083</v>
      </c>
      <c r="D22" s="7" t="n">
        <v>1860</v>
      </c>
      <c r="E22" s="35" t="n">
        <f aca="false">+D22/$D$47</f>
        <v>0.0319050396240008</v>
      </c>
    </row>
    <row r="23" customFormat="false" ht="16.45" hidden="false" customHeight="true" outlineLevel="0" collapsed="false">
      <c r="A23" s="30" t="s">
        <v>59</v>
      </c>
      <c r="B23" s="7" t="n">
        <v>1376</v>
      </c>
      <c r="C23" s="7" t="n">
        <v>131640</v>
      </c>
      <c r="D23" s="7" t="n">
        <v>1740</v>
      </c>
      <c r="E23" s="35" t="n">
        <f aca="false">+D23/$D$47</f>
        <v>0.0298466499708395</v>
      </c>
    </row>
    <row r="24" customFormat="false" ht="16.45" hidden="false" customHeight="true" outlineLevel="0" collapsed="false">
      <c r="A24" s="30" t="s">
        <v>60</v>
      </c>
      <c r="B24" s="7" t="n">
        <v>1257</v>
      </c>
      <c r="C24" s="7" t="n">
        <v>83857</v>
      </c>
      <c r="D24" s="7" t="n">
        <v>1532</v>
      </c>
      <c r="E24" s="35" t="n">
        <f aca="false">+D24/$D$47</f>
        <v>0.0262787745720265</v>
      </c>
    </row>
    <row r="25" customFormat="false" ht="16.45" hidden="false" customHeight="true" outlineLevel="0" collapsed="false">
      <c r="A25" s="30" t="s">
        <v>62</v>
      </c>
      <c r="B25" s="7" t="n">
        <v>1145</v>
      </c>
      <c r="C25" s="7" t="n">
        <v>83211</v>
      </c>
      <c r="D25" s="7" t="n">
        <v>1393</v>
      </c>
      <c r="E25" s="35" t="n">
        <f aca="false">+D25/$D$47</f>
        <v>0.0238944732237813</v>
      </c>
    </row>
    <row r="26" customFormat="false" ht="16.45" hidden="false" customHeight="true" outlineLevel="0" collapsed="false">
      <c r="A26" s="30" t="s">
        <v>63</v>
      </c>
      <c r="B26" s="7" t="n">
        <v>905</v>
      </c>
      <c r="C26" s="7" t="n">
        <v>75137</v>
      </c>
      <c r="D26" s="7" t="n">
        <v>1114</v>
      </c>
      <c r="E26" s="35" t="n">
        <f aca="false">+D26/$D$47</f>
        <v>0.0191087172801811</v>
      </c>
    </row>
    <row r="27" customFormat="false" ht="16.45" hidden="false" customHeight="true" outlineLevel="0" collapsed="false">
      <c r="A27" s="30" t="s">
        <v>65</v>
      </c>
      <c r="B27" s="7" t="n">
        <v>837</v>
      </c>
      <c r="C27" s="7" t="n">
        <v>62364</v>
      </c>
      <c r="D27" s="7" t="n">
        <v>1037</v>
      </c>
      <c r="E27" s="35" t="n">
        <f aca="false">+D27/$D$47</f>
        <v>0.0177879172527359</v>
      </c>
    </row>
    <row r="28" customFormat="false" ht="16.45" hidden="false" customHeight="true" outlineLevel="0" collapsed="false">
      <c r="A28" s="30" t="s">
        <v>66</v>
      </c>
      <c r="B28" s="7" t="n">
        <v>870</v>
      </c>
      <c r="C28" s="7" t="n">
        <v>70160</v>
      </c>
      <c r="D28" s="7" t="n">
        <v>1008</v>
      </c>
      <c r="E28" s="35" t="n">
        <f aca="false">+D28/$D$47</f>
        <v>0.0172904730865553</v>
      </c>
    </row>
    <row r="29" customFormat="false" ht="16.45" hidden="false" customHeight="true" outlineLevel="0" collapsed="false">
      <c r="A29" s="30" t="s">
        <v>64</v>
      </c>
      <c r="B29" s="7" t="n">
        <v>794</v>
      </c>
      <c r="C29" s="7" t="n">
        <v>54750</v>
      </c>
      <c r="D29" s="7" t="n">
        <v>932</v>
      </c>
      <c r="E29" s="35" t="n">
        <f aca="false">+D29/$D$47</f>
        <v>0.0159868263062198</v>
      </c>
    </row>
    <row r="30" customFormat="false" ht="16.45" hidden="false" customHeight="true" outlineLevel="0" collapsed="false">
      <c r="A30" s="30" t="s">
        <v>68</v>
      </c>
      <c r="B30" s="7" t="n">
        <v>620</v>
      </c>
      <c r="C30" s="7" t="n">
        <v>46400</v>
      </c>
      <c r="D30" s="7" t="n">
        <v>788</v>
      </c>
      <c r="E30" s="35" t="n">
        <f aca="false">+D30/$D$47</f>
        <v>0.0135167587224262</v>
      </c>
    </row>
    <row r="31" customFormat="false" ht="16.45" hidden="false" customHeight="true" outlineLevel="0" collapsed="false">
      <c r="A31" s="30" t="s">
        <v>69</v>
      </c>
      <c r="B31" s="7" t="n">
        <v>612</v>
      </c>
      <c r="C31" s="7" t="n">
        <v>54372</v>
      </c>
      <c r="D31" s="7" t="n">
        <v>768</v>
      </c>
      <c r="E31" s="35" t="n">
        <f aca="false">+D31/$D$47</f>
        <v>0.0131736937802326</v>
      </c>
    </row>
    <row r="32" customFormat="false" ht="16.45" hidden="false" customHeight="true" outlineLevel="0" collapsed="false">
      <c r="A32" s="30" t="s">
        <v>71</v>
      </c>
      <c r="B32" s="7" t="n">
        <v>309</v>
      </c>
      <c r="C32" s="7" t="n">
        <v>30474</v>
      </c>
      <c r="D32" s="7" t="n">
        <v>409</v>
      </c>
      <c r="E32" s="35" t="n">
        <f aca="false">+D32/$D$47</f>
        <v>0.00701567806785825</v>
      </c>
    </row>
    <row r="33" customFormat="false" ht="16.45" hidden="false" customHeight="true" outlineLevel="0" collapsed="false">
      <c r="A33" s="30" t="s">
        <v>72</v>
      </c>
      <c r="B33" s="7" t="n">
        <v>319</v>
      </c>
      <c r="C33" s="7" t="n">
        <v>19481</v>
      </c>
      <c r="D33" s="7" t="n">
        <v>399</v>
      </c>
      <c r="E33" s="35" t="n">
        <f aca="false">+D33/$D$47</f>
        <v>0.00684414559676147</v>
      </c>
    </row>
    <row r="34" customFormat="false" ht="16.45" hidden="false" customHeight="true" outlineLevel="0" collapsed="false">
      <c r="A34" s="30" t="s">
        <v>73</v>
      </c>
      <c r="B34" s="7" t="n">
        <v>312</v>
      </c>
      <c r="C34" s="7" t="n">
        <v>27636</v>
      </c>
      <c r="D34" s="7" t="n">
        <v>361</v>
      </c>
      <c r="E34" s="35" t="n">
        <f aca="false">+D34/$D$47</f>
        <v>0.00619232220659371</v>
      </c>
    </row>
    <row r="35" customFormat="false" ht="16.45" hidden="false" customHeight="true" outlineLevel="0" collapsed="false">
      <c r="A35" s="30" t="s">
        <v>76</v>
      </c>
      <c r="B35" s="7" t="n">
        <v>281</v>
      </c>
      <c r="C35" s="7" t="n">
        <v>20378</v>
      </c>
      <c r="D35" s="7" t="n">
        <v>296</v>
      </c>
      <c r="E35" s="35" t="n">
        <f aca="false">+D35/$D$47</f>
        <v>0.00507736114446465</v>
      </c>
    </row>
    <row r="36" customFormat="false" ht="16.45" hidden="false" customHeight="true" outlineLevel="0" collapsed="false">
      <c r="A36" s="30" t="s">
        <v>79</v>
      </c>
      <c r="B36" s="7" t="n">
        <v>200</v>
      </c>
      <c r="C36" s="7" t="n">
        <v>14400</v>
      </c>
      <c r="D36" s="7" t="n">
        <v>240</v>
      </c>
      <c r="E36" s="35" t="n">
        <f aca="false">+D36/$D$47</f>
        <v>0.00411677930632269</v>
      </c>
    </row>
    <row r="37" customFormat="false" ht="16.45" hidden="false" customHeight="true" outlineLevel="0" collapsed="false">
      <c r="A37" s="30" t="s">
        <v>82</v>
      </c>
      <c r="B37" s="7" t="n">
        <v>160</v>
      </c>
      <c r="C37" s="7" t="n">
        <v>14280</v>
      </c>
      <c r="D37" s="7" t="n">
        <v>214</v>
      </c>
      <c r="E37" s="35" t="n">
        <f aca="false">+D37/$D$47</f>
        <v>0.00367079488147106</v>
      </c>
    </row>
    <row r="38" customFormat="false" ht="16.45" hidden="false" customHeight="true" outlineLevel="0" collapsed="false">
      <c r="A38" s="30" t="s">
        <v>83</v>
      </c>
      <c r="B38" s="7" t="n">
        <v>162</v>
      </c>
      <c r="C38" s="7" t="n">
        <v>10368</v>
      </c>
      <c r="D38" s="7" t="n">
        <v>205</v>
      </c>
      <c r="E38" s="35" t="n">
        <f aca="false">+D38/$D$47</f>
        <v>0.00351641565748396</v>
      </c>
    </row>
    <row r="39" customFormat="false" ht="16.45" hidden="false" customHeight="true" outlineLevel="0" collapsed="false">
      <c r="A39" s="30" t="s">
        <v>85</v>
      </c>
      <c r="B39" s="7" t="n">
        <v>130</v>
      </c>
      <c r="C39" s="7" t="n">
        <v>9832</v>
      </c>
      <c r="D39" s="7" t="n">
        <v>149</v>
      </c>
      <c r="E39" s="35" t="n">
        <f aca="false">+D39/$D$47</f>
        <v>0.002555833819342</v>
      </c>
    </row>
    <row r="40" customFormat="false" ht="16.45" hidden="false" customHeight="true" outlineLevel="0" collapsed="false">
      <c r="A40" s="30" t="s">
        <v>67</v>
      </c>
      <c r="B40" s="7" t="n">
        <v>120</v>
      </c>
      <c r="C40" s="7" t="n">
        <v>6720</v>
      </c>
      <c r="D40" s="7" t="n">
        <v>126</v>
      </c>
      <c r="E40" s="35" t="n">
        <f aca="false">+D40/$D$47</f>
        <v>0.00216130913581941</v>
      </c>
    </row>
    <row r="41" customFormat="false" ht="16.45" hidden="false" customHeight="true" outlineLevel="0" collapsed="false">
      <c r="A41" s="30" t="s">
        <v>87</v>
      </c>
      <c r="B41" s="7" t="n">
        <v>84</v>
      </c>
      <c r="C41" s="7" t="n">
        <v>5292</v>
      </c>
      <c r="D41" s="7" t="n">
        <v>108</v>
      </c>
      <c r="E41" s="35" t="n">
        <f aca="false">+D41/$D$47</f>
        <v>0.00185255068784521</v>
      </c>
    </row>
    <row r="42" customFormat="false" ht="16.45" hidden="false" customHeight="true" outlineLevel="0" collapsed="false">
      <c r="A42" s="30" t="s">
        <v>89</v>
      </c>
      <c r="B42" s="7" t="n">
        <v>88</v>
      </c>
      <c r="C42" s="7" t="n">
        <v>5208</v>
      </c>
      <c r="D42" s="7" t="n">
        <v>99</v>
      </c>
      <c r="E42" s="35" t="n">
        <f aca="false">+D42/$D$47</f>
        <v>0.00169817146385811</v>
      </c>
    </row>
    <row r="43" customFormat="false" ht="16.45" hidden="false" customHeight="true" outlineLevel="0" collapsed="false">
      <c r="A43" s="30" t="s">
        <v>91</v>
      </c>
      <c r="B43" s="7" t="n">
        <v>60</v>
      </c>
      <c r="C43" s="7" t="n">
        <v>3500</v>
      </c>
      <c r="D43" s="7" t="n">
        <v>72</v>
      </c>
      <c r="E43" s="35" t="n">
        <f aca="false">+D43/$D$47</f>
        <v>0.00123503379189681</v>
      </c>
    </row>
    <row r="44" customFormat="false" ht="16.45" hidden="false" customHeight="true" outlineLevel="0" collapsed="false">
      <c r="A44" s="30" t="s">
        <v>70</v>
      </c>
      <c r="B44" s="7" t="n">
        <v>60</v>
      </c>
      <c r="C44" s="7" t="n">
        <v>3360</v>
      </c>
      <c r="D44" s="7" t="n">
        <v>64</v>
      </c>
      <c r="E44" s="35" t="n">
        <f aca="false">+D44/$D$47</f>
        <v>0.00109780781501938</v>
      </c>
    </row>
    <row r="45" customFormat="false" ht="16.45" hidden="false" customHeight="true" outlineLevel="0" collapsed="false">
      <c r="A45" s="30" t="s">
        <v>95</v>
      </c>
      <c r="B45" s="7" t="n">
        <v>44</v>
      </c>
      <c r="C45" s="7" t="n">
        <v>2640</v>
      </c>
      <c r="D45" s="7" t="n">
        <v>52</v>
      </c>
      <c r="E45" s="35" t="n">
        <f aca="false">+D45/$D$47</f>
        <v>0.000891968849703249</v>
      </c>
    </row>
    <row r="46" customFormat="false" ht="16.45" hidden="false" customHeight="true" outlineLevel="0" collapsed="false">
      <c r="A46" s="30" t="s">
        <v>97</v>
      </c>
      <c r="B46" s="7" t="n">
        <v>24</v>
      </c>
      <c r="C46" s="7" t="n">
        <v>1344</v>
      </c>
      <c r="D46" s="7" t="n">
        <v>28</v>
      </c>
      <c r="E46" s="35" t="n">
        <f aca="false">+D46/$D$47</f>
        <v>0.00048029091907098</v>
      </c>
    </row>
    <row r="47" customFormat="false" ht="16.45" hidden="false" customHeight="true" outlineLevel="0" collapsed="false">
      <c r="A47" s="32" t="s">
        <v>104</v>
      </c>
      <c r="B47" s="22" t="n">
        <f aca="false">SUM(B13:B46)</f>
        <v>49456</v>
      </c>
      <c r="C47" s="22" t="n">
        <f aca="false">SUM(C13:C46)</f>
        <v>3858929</v>
      </c>
      <c r="D47" s="22" t="n">
        <f aca="false">SUM(D13:D46)</f>
        <v>58298</v>
      </c>
      <c r="E47" s="33" t="n">
        <f aca="false">+D47/$D$47</f>
        <v>1</v>
      </c>
    </row>
  </sheetData>
  <printOptions headings="false" gridLines="false" gridLinesSet="true" horizontalCentered="false" verticalCentered="false"/>
  <pageMargins left="1.14166666666667" right="0.315277777777778" top="0.354166666666667" bottom="0.432638888888889" header="0.511811023622047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0:R75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10" workbookViewId="0">
      <selection pane="topLeft" activeCell="H1" activeCellId="0" sqref="H1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15.14"/>
    <col collapsed="false" customWidth="true" hidden="false" outlineLevel="0" max="2" min="2" style="1" width="8.42"/>
    <col collapsed="false" customWidth="true" hidden="false" outlineLevel="0" max="3" min="3" style="1" width="11.14"/>
    <col collapsed="false" customWidth="true" hidden="false" outlineLevel="0" max="4" min="4" style="1" width="10.29"/>
    <col collapsed="false" customWidth="true" hidden="false" outlineLevel="0" max="5" min="5" style="1" width="8.42"/>
    <col collapsed="false" customWidth="true" hidden="false" outlineLevel="0" max="6" min="6" style="1" width="11.14"/>
    <col collapsed="false" customWidth="false" hidden="false" outlineLevel="0" max="7" min="7" style="1" width="11.43"/>
    <col collapsed="false" customWidth="true" hidden="false" outlineLevel="0" max="8" min="8" style="1" width="9.42"/>
    <col collapsed="false" customWidth="false" hidden="false" outlineLevel="0" max="16384" min="9" style="1" width="11.43"/>
  </cols>
  <sheetData>
    <row r="10" customFormat="false" ht="15" hidden="false" customHeight="false" outlineLevel="0" collapsed="false">
      <c r="A10" s="5" t="s">
        <v>106</v>
      </c>
      <c r="B10" s="34"/>
      <c r="C10" s="34"/>
      <c r="D10" s="34"/>
      <c r="E10" s="6"/>
      <c r="F10" s="6"/>
      <c r="G10" s="36"/>
      <c r="H10" s="36"/>
      <c r="I10" s="37"/>
    </row>
    <row r="11" customFormat="false" ht="12.75" hidden="false" customHeight="false" outlineLevel="0" collapsed="false">
      <c r="A11" s="34"/>
      <c r="B11" s="34"/>
      <c r="C11" s="34"/>
      <c r="D11" s="34"/>
      <c r="E11" s="36"/>
      <c r="G11" s="36"/>
      <c r="H11" s="36"/>
      <c r="I11" s="37"/>
    </row>
    <row r="12" customFormat="false" ht="12.75" hidden="false" customHeight="false" outlineLevel="0" collapsed="false">
      <c r="A12" s="36"/>
      <c r="B12" s="34"/>
      <c r="C12" s="34"/>
      <c r="D12" s="34"/>
      <c r="E12" s="34" t="str">
        <f aca="false">+CONCATENATE(MID(Principal!C11,1,14)," de ambas temporadas")</f>
        <v>Datos al 31/03 de ambas temporadas</v>
      </c>
      <c r="F12" s="6"/>
      <c r="G12" s="36"/>
      <c r="H12" s="36"/>
      <c r="I12" s="37"/>
    </row>
    <row r="13" customFormat="false" ht="3.75" hidden="false" customHeight="true" outlineLevel="0" collapsed="false">
      <c r="A13" s="38"/>
      <c r="B13" s="38"/>
      <c r="C13" s="38"/>
      <c r="D13" s="38"/>
      <c r="E13" s="37"/>
      <c r="F13" s="37"/>
      <c r="G13" s="39"/>
      <c r="H13" s="39"/>
      <c r="I13" s="37"/>
    </row>
    <row r="14" customFormat="false" ht="16.45" hidden="false" customHeight="true" outlineLevel="0" collapsed="false">
      <c r="A14" s="40" t="s">
        <v>107</v>
      </c>
      <c r="B14" s="41"/>
      <c r="C14" s="41"/>
      <c r="D14" s="42"/>
      <c r="E14" s="43" t="s">
        <v>108</v>
      </c>
      <c r="F14" s="44"/>
      <c r="G14" s="45"/>
      <c r="H14" s="46" t="s">
        <v>109</v>
      </c>
      <c r="I14" s="37"/>
    </row>
    <row r="15" customFormat="false" ht="16.45" hidden="false" customHeight="true" outlineLevel="0" collapsed="false">
      <c r="A15" s="47" t="s">
        <v>110</v>
      </c>
      <c r="B15" s="48" t="s">
        <v>12</v>
      </c>
      <c r="C15" s="48" t="s">
        <v>13</v>
      </c>
      <c r="D15" s="49" t="s">
        <v>14</v>
      </c>
      <c r="E15" s="50" t="s">
        <v>12</v>
      </c>
      <c r="F15" s="50" t="s">
        <v>13</v>
      </c>
      <c r="G15" s="51" t="s">
        <v>14</v>
      </c>
      <c r="H15" s="52" t="s">
        <v>111</v>
      </c>
      <c r="I15" s="53"/>
      <c r="K15" s="54"/>
      <c r="L15" s="17"/>
      <c r="M15" s="17"/>
      <c r="N15" s="54"/>
      <c r="O15" s="54"/>
      <c r="P15" s="54"/>
      <c r="Q15" s="54"/>
      <c r="R15" s="55"/>
    </row>
    <row r="16" customFormat="false" ht="16.45" hidden="false" customHeight="true" outlineLevel="0" collapsed="false">
      <c r="A16" s="56" t="s">
        <v>112</v>
      </c>
      <c r="B16" s="57" t="n">
        <v>0</v>
      </c>
      <c r="C16" s="57" t="n">
        <v>0</v>
      </c>
      <c r="D16" s="57" t="n">
        <v>0</v>
      </c>
      <c r="E16" s="58" t="n">
        <v>1240</v>
      </c>
      <c r="F16" s="59" t="n">
        <v>30419</v>
      </c>
      <c r="G16" s="59" t="n">
        <v>1615</v>
      </c>
      <c r="H16" s="60" t="s">
        <v>113</v>
      </c>
      <c r="I16" s="61"/>
      <c r="K16" s="62"/>
      <c r="L16" s="63"/>
      <c r="M16" s="63"/>
      <c r="N16" s="21"/>
      <c r="O16" s="21"/>
      <c r="P16" s="21"/>
      <c r="Q16" s="21"/>
      <c r="R16" s="21"/>
    </row>
    <row r="17" customFormat="false" ht="16.45" hidden="false" customHeight="true" outlineLevel="0" collapsed="false">
      <c r="A17" s="56" t="s">
        <v>114</v>
      </c>
      <c r="B17" s="57" t="n">
        <v>0</v>
      </c>
      <c r="C17" s="57" t="n">
        <v>0</v>
      </c>
      <c r="D17" s="57" t="n">
        <v>0</v>
      </c>
      <c r="E17" s="58" t="n">
        <v>80</v>
      </c>
      <c r="F17" s="59" t="n">
        <v>9280</v>
      </c>
      <c r="G17" s="59" t="n">
        <v>91</v>
      </c>
      <c r="H17" s="60" t="s">
        <v>113</v>
      </c>
      <c r="I17" s="61"/>
      <c r="K17" s="62"/>
      <c r="L17" s="63"/>
      <c r="M17" s="63"/>
      <c r="N17" s="21"/>
      <c r="O17" s="21"/>
      <c r="P17" s="21"/>
      <c r="Q17" s="21"/>
      <c r="R17" s="21"/>
    </row>
    <row r="18" customFormat="false" ht="16.45" hidden="false" customHeight="true" outlineLevel="0" collapsed="false">
      <c r="A18" s="56" t="s">
        <v>115</v>
      </c>
      <c r="B18" s="57" t="n">
        <v>0</v>
      </c>
      <c r="C18" s="57" t="n">
        <v>0</v>
      </c>
      <c r="D18" s="57" t="n">
        <v>0</v>
      </c>
      <c r="E18" s="58" t="n">
        <v>8</v>
      </c>
      <c r="F18" s="59" t="n">
        <v>960</v>
      </c>
      <c r="G18" s="59" t="n">
        <v>10</v>
      </c>
      <c r="H18" s="60" t="s">
        <v>113</v>
      </c>
      <c r="I18" s="61"/>
      <c r="K18" s="62"/>
      <c r="L18" s="63"/>
      <c r="M18" s="63"/>
      <c r="N18" s="21"/>
      <c r="O18" s="21"/>
      <c r="P18" s="21"/>
      <c r="Q18" s="21"/>
      <c r="R18" s="21"/>
    </row>
    <row r="19" customFormat="false" ht="16.45" hidden="false" customHeight="true" outlineLevel="0" collapsed="false">
      <c r="A19" s="56" t="s">
        <v>116</v>
      </c>
      <c r="B19" s="57" t="s">
        <v>117</v>
      </c>
      <c r="C19" s="57" t="n">
        <v>16450</v>
      </c>
      <c r="D19" s="57" t="n">
        <v>332</v>
      </c>
      <c r="E19" s="58" t="n">
        <v>0</v>
      </c>
      <c r="F19" s="59" t="n">
        <v>0</v>
      </c>
      <c r="G19" s="59" t="n">
        <v>0</v>
      </c>
      <c r="H19" s="60" t="n">
        <f aca="false">(+G19-D19)/D19</f>
        <v>-1</v>
      </c>
      <c r="I19" s="61"/>
      <c r="K19" s="62"/>
      <c r="L19" s="63"/>
      <c r="M19" s="63"/>
      <c r="N19" s="21"/>
      <c r="O19" s="21"/>
      <c r="P19" s="21"/>
      <c r="Q19" s="21"/>
      <c r="R19" s="21"/>
    </row>
    <row r="20" customFormat="false" ht="16.45" hidden="false" customHeight="true" outlineLevel="0" collapsed="false">
      <c r="A20" s="56" t="s">
        <v>118</v>
      </c>
      <c r="B20" s="57" t="n">
        <v>0</v>
      </c>
      <c r="C20" s="57" t="n">
        <v>0</v>
      </c>
      <c r="D20" s="57" t="n">
        <v>0</v>
      </c>
      <c r="E20" s="58" t="n">
        <v>20</v>
      </c>
      <c r="F20" s="59" t="n">
        <v>2400</v>
      </c>
      <c r="G20" s="59" t="n">
        <v>24</v>
      </c>
      <c r="H20" s="60" t="s">
        <v>113</v>
      </c>
      <c r="I20" s="61"/>
      <c r="K20" s="62"/>
      <c r="L20" s="63"/>
      <c r="M20" s="63"/>
      <c r="N20" s="21"/>
      <c r="O20" s="21"/>
      <c r="P20" s="21"/>
      <c r="Q20" s="21"/>
      <c r="R20" s="21"/>
    </row>
    <row r="21" customFormat="false" ht="16.45" hidden="false" customHeight="true" outlineLevel="0" collapsed="false">
      <c r="A21" s="56" t="s">
        <v>119</v>
      </c>
      <c r="B21" s="57" t="n">
        <v>0</v>
      </c>
      <c r="C21" s="57" t="n">
        <v>0</v>
      </c>
      <c r="D21" s="57" t="n">
        <v>0</v>
      </c>
      <c r="E21" s="58" t="n">
        <v>1103</v>
      </c>
      <c r="F21" s="59" t="n">
        <v>70275</v>
      </c>
      <c r="G21" s="59" t="n">
        <v>1334</v>
      </c>
      <c r="H21" s="60" t="s">
        <v>113</v>
      </c>
      <c r="I21" s="61"/>
      <c r="K21" s="62"/>
      <c r="L21" s="63"/>
      <c r="M21" s="63"/>
      <c r="N21" s="21"/>
      <c r="O21" s="21"/>
      <c r="P21" s="21"/>
      <c r="Q21" s="21"/>
      <c r="R21" s="21"/>
    </row>
    <row r="22" customFormat="false" ht="16.45" hidden="false" customHeight="true" outlineLevel="0" collapsed="false">
      <c r="A22" s="56" t="s">
        <v>120</v>
      </c>
      <c r="B22" s="57" t="s">
        <v>117</v>
      </c>
      <c r="C22" s="57" t="n">
        <v>18200</v>
      </c>
      <c r="D22" s="57" t="n">
        <v>235</v>
      </c>
      <c r="E22" s="58" t="s">
        <v>117</v>
      </c>
      <c r="F22" s="59" t="s">
        <v>117</v>
      </c>
      <c r="G22" s="59" t="s">
        <v>117</v>
      </c>
      <c r="H22" s="60" t="s">
        <v>113</v>
      </c>
      <c r="I22" s="61"/>
      <c r="K22" s="62"/>
      <c r="L22" s="63"/>
      <c r="M22" s="63"/>
      <c r="N22" s="21"/>
      <c r="O22" s="21"/>
      <c r="P22" s="21"/>
      <c r="Q22" s="21"/>
      <c r="R22" s="21"/>
    </row>
    <row r="23" customFormat="false" ht="16.45" hidden="false" customHeight="true" outlineLevel="0" collapsed="false">
      <c r="A23" s="56" t="s">
        <v>121</v>
      </c>
      <c r="B23" s="57" t="n">
        <v>3554</v>
      </c>
      <c r="C23" s="57" t="n">
        <v>160380</v>
      </c>
      <c r="D23" s="57" t="n">
        <v>3687</v>
      </c>
      <c r="E23" s="58" t="n">
        <v>2659</v>
      </c>
      <c r="F23" s="59" t="n">
        <v>102318</v>
      </c>
      <c r="G23" s="59" t="n">
        <v>2876</v>
      </c>
      <c r="H23" s="60" t="n">
        <f aca="false">(+G23-D23)/D23</f>
        <v>-0.219962028749661</v>
      </c>
      <c r="I23" s="61"/>
      <c r="K23" s="62"/>
      <c r="L23" s="63"/>
      <c r="M23" s="63"/>
      <c r="N23" s="21"/>
      <c r="O23" s="21"/>
      <c r="P23" s="21"/>
      <c r="Q23" s="21"/>
      <c r="R23" s="21"/>
    </row>
    <row r="24" customFormat="false" ht="16.45" hidden="false" customHeight="true" outlineLevel="0" collapsed="false">
      <c r="A24" s="56" t="s">
        <v>122</v>
      </c>
      <c r="B24" s="57" t="n">
        <v>0</v>
      </c>
      <c r="C24" s="57" t="n">
        <v>0</v>
      </c>
      <c r="D24" s="57" t="n">
        <v>0</v>
      </c>
      <c r="E24" s="58" t="n">
        <v>73</v>
      </c>
      <c r="F24" s="59" t="n">
        <v>8760</v>
      </c>
      <c r="G24" s="59" t="n">
        <v>88</v>
      </c>
      <c r="H24" s="60" t="s">
        <v>113</v>
      </c>
      <c r="I24" s="61"/>
      <c r="K24" s="62"/>
      <c r="L24" s="63"/>
      <c r="M24" s="63"/>
      <c r="N24" s="21"/>
      <c r="O24" s="21"/>
      <c r="P24" s="21"/>
      <c r="Q24" s="21"/>
      <c r="R24" s="21"/>
    </row>
    <row r="25" customFormat="false" ht="16.45" hidden="false" customHeight="true" outlineLevel="0" collapsed="false">
      <c r="A25" s="56" t="s">
        <v>123</v>
      </c>
      <c r="B25" s="57" t="n">
        <v>0</v>
      </c>
      <c r="C25" s="57" t="n">
        <v>0</v>
      </c>
      <c r="D25" s="57" t="n">
        <v>0</v>
      </c>
      <c r="E25" s="58" t="n">
        <v>20</v>
      </c>
      <c r="F25" s="59" t="n">
        <v>2400</v>
      </c>
      <c r="G25" s="59" t="n">
        <v>24</v>
      </c>
      <c r="H25" s="60" t="s">
        <v>113</v>
      </c>
      <c r="I25" s="61"/>
      <c r="K25" s="62"/>
      <c r="L25" s="63"/>
      <c r="M25" s="63"/>
      <c r="N25" s="21"/>
      <c r="O25" s="21"/>
      <c r="P25" s="21"/>
      <c r="Q25" s="21"/>
      <c r="R25" s="21"/>
    </row>
    <row r="26" customFormat="false" ht="16.45" hidden="false" customHeight="true" outlineLevel="0" collapsed="false">
      <c r="A26" s="56" t="s">
        <v>124</v>
      </c>
      <c r="B26" s="57" t="n">
        <v>0</v>
      </c>
      <c r="C26" s="57" t="n">
        <v>0</v>
      </c>
      <c r="D26" s="57" t="n">
        <v>0</v>
      </c>
      <c r="E26" s="58" t="n">
        <v>302</v>
      </c>
      <c r="F26" s="59" t="n">
        <v>39160</v>
      </c>
      <c r="G26" s="59" t="n">
        <v>353</v>
      </c>
      <c r="H26" s="60" t="s">
        <v>113</v>
      </c>
      <c r="I26" s="61"/>
      <c r="K26" s="62"/>
      <c r="L26" s="63"/>
      <c r="M26" s="63"/>
      <c r="N26" s="21"/>
      <c r="O26" s="21"/>
      <c r="P26" s="21"/>
      <c r="Q26" s="21"/>
      <c r="R26" s="21"/>
    </row>
    <row r="27" customFormat="false" ht="16.45" hidden="false" customHeight="true" outlineLevel="0" collapsed="false">
      <c r="A27" s="56" t="s">
        <v>125</v>
      </c>
      <c r="B27" s="57" t="n">
        <v>44555</v>
      </c>
      <c r="C27" s="57" t="n">
        <v>3778133</v>
      </c>
      <c r="D27" s="57" t="n">
        <v>54123</v>
      </c>
      <c r="E27" s="58" t="n">
        <v>46797</v>
      </c>
      <c r="F27" s="59" t="n">
        <v>3756611</v>
      </c>
      <c r="G27" s="59" t="n">
        <v>55419</v>
      </c>
      <c r="H27" s="60" t="n">
        <f aca="false">(+G27-D27)/D27</f>
        <v>0.0239454575688709</v>
      </c>
      <c r="I27" s="61"/>
      <c r="K27" s="62"/>
      <c r="L27" s="63"/>
      <c r="M27" s="63"/>
      <c r="N27" s="21"/>
      <c r="O27" s="21"/>
      <c r="P27" s="21"/>
      <c r="Q27" s="21"/>
      <c r="R27" s="21"/>
    </row>
    <row r="28" customFormat="false" ht="16.45" hidden="false" customHeight="true" outlineLevel="0" collapsed="false">
      <c r="A28" s="56" t="s">
        <v>126</v>
      </c>
      <c r="B28" s="57" t="n">
        <v>2040</v>
      </c>
      <c r="C28" s="57" t="n">
        <v>2040</v>
      </c>
      <c r="D28" s="57" t="n">
        <v>2601</v>
      </c>
      <c r="E28" s="58" t="n">
        <v>1716</v>
      </c>
      <c r="F28" s="59" t="n">
        <v>6200</v>
      </c>
      <c r="G28" s="59" t="n">
        <v>2204</v>
      </c>
      <c r="H28" s="60" t="n">
        <f aca="false">(+G28-D28)/D28</f>
        <v>-0.152633602460592</v>
      </c>
      <c r="I28" s="61"/>
      <c r="K28" s="62"/>
      <c r="L28" s="63"/>
      <c r="M28" s="63"/>
      <c r="N28" s="21"/>
      <c r="O28" s="21"/>
      <c r="P28" s="21"/>
      <c r="Q28" s="21"/>
      <c r="R28" s="21"/>
    </row>
    <row r="29" customFormat="false" ht="16.45" hidden="false" customHeight="true" outlineLevel="0" collapsed="false">
      <c r="A29" s="56" t="s">
        <v>127</v>
      </c>
      <c r="B29" s="57" t="n">
        <v>5309</v>
      </c>
      <c r="C29" s="57" t="n">
        <v>318540</v>
      </c>
      <c r="D29" s="57" t="n">
        <v>7995</v>
      </c>
      <c r="E29" s="58" t="n">
        <v>4350</v>
      </c>
      <c r="F29" s="59" t="n">
        <v>260826</v>
      </c>
      <c r="G29" s="59" t="n">
        <v>6669</v>
      </c>
      <c r="H29" s="60" t="n">
        <f aca="false">(+G29-D29)/D29</f>
        <v>-0.165853658536585</v>
      </c>
      <c r="I29" s="61"/>
      <c r="K29" s="62"/>
      <c r="L29" s="63"/>
      <c r="M29" s="63"/>
      <c r="N29" s="21"/>
      <c r="O29" s="21"/>
      <c r="P29" s="21"/>
      <c r="Q29" s="21"/>
      <c r="R29" s="21"/>
    </row>
    <row r="30" customFormat="false" ht="16.45" hidden="false" customHeight="true" outlineLevel="0" collapsed="false">
      <c r="A30" s="56" t="s">
        <v>128</v>
      </c>
      <c r="B30" s="57" t="n">
        <v>108</v>
      </c>
      <c r="C30" s="57" t="n">
        <v>114</v>
      </c>
      <c r="D30" s="57" t="n">
        <v>287</v>
      </c>
      <c r="E30" s="58" t="s">
        <v>117</v>
      </c>
      <c r="F30" s="59" t="s">
        <v>117</v>
      </c>
      <c r="G30" s="59" t="s">
        <v>117</v>
      </c>
      <c r="H30" s="60" t="s">
        <v>113</v>
      </c>
      <c r="I30" s="61"/>
      <c r="K30" s="62"/>
      <c r="L30" s="63"/>
      <c r="M30" s="63"/>
      <c r="N30" s="21"/>
      <c r="O30" s="21"/>
      <c r="P30" s="21"/>
      <c r="Q30" s="21"/>
      <c r="R30" s="21"/>
    </row>
    <row r="31" customFormat="false" ht="16.45" hidden="false" customHeight="true" outlineLevel="0" collapsed="false">
      <c r="A31" s="56" t="s">
        <v>129</v>
      </c>
      <c r="B31" s="57" t="n">
        <v>255</v>
      </c>
      <c r="C31" s="57" t="n">
        <v>15300</v>
      </c>
      <c r="D31" s="57" t="n">
        <v>390</v>
      </c>
      <c r="E31" s="58" t="n">
        <v>102</v>
      </c>
      <c r="F31" s="59" t="n">
        <v>2108</v>
      </c>
      <c r="G31" s="59" t="n">
        <v>124</v>
      </c>
      <c r="H31" s="60" t="n">
        <f aca="false">(+G31-D31)/D31</f>
        <v>-0.682051282051282</v>
      </c>
      <c r="I31" s="61"/>
      <c r="K31" s="62"/>
      <c r="L31" s="63"/>
      <c r="M31" s="63"/>
      <c r="N31" s="21"/>
      <c r="O31" s="21"/>
      <c r="P31" s="21"/>
      <c r="Q31" s="21"/>
      <c r="R31" s="21"/>
    </row>
    <row r="32" customFormat="false" ht="16.45" hidden="false" customHeight="true" outlineLevel="0" collapsed="false">
      <c r="A32" s="56" t="s">
        <v>130</v>
      </c>
      <c r="B32" s="57" t="n">
        <v>0</v>
      </c>
      <c r="C32" s="57" t="n">
        <v>0</v>
      </c>
      <c r="D32" s="57" t="n">
        <v>0</v>
      </c>
      <c r="E32" s="58" t="n">
        <v>1971</v>
      </c>
      <c r="F32" s="59" t="n">
        <v>212891</v>
      </c>
      <c r="G32" s="59" t="n">
        <v>1875</v>
      </c>
      <c r="H32" s="60" t="s">
        <v>113</v>
      </c>
      <c r="I32" s="61"/>
      <c r="K32" s="62"/>
      <c r="L32" s="63"/>
      <c r="M32" s="63"/>
      <c r="N32" s="21"/>
      <c r="O32" s="21"/>
      <c r="P32" s="21"/>
      <c r="Q32" s="21"/>
      <c r="R32" s="21"/>
    </row>
    <row r="33" customFormat="false" ht="16.45" hidden="false" customHeight="true" outlineLevel="0" collapsed="false">
      <c r="A33" s="64" t="s">
        <v>131</v>
      </c>
      <c r="B33" s="65" t="n">
        <f aca="false">SUM(B16:B32)</f>
        <v>55821</v>
      </c>
      <c r="C33" s="65" t="n">
        <f aca="false">SUM(C16:C32)</f>
        <v>4309157</v>
      </c>
      <c r="D33" s="65" t="n">
        <f aca="false">SUM(D16:D32)</f>
        <v>69650</v>
      </c>
      <c r="E33" s="66" t="n">
        <f aca="false">SUM(E16:E32)</f>
        <v>60441</v>
      </c>
      <c r="F33" s="67" t="n">
        <f aca="false">SUM(F16:F32)</f>
        <v>4504608</v>
      </c>
      <c r="G33" s="67" t="n">
        <f aca="false">SUM(G16:G32)</f>
        <v>72706</v>
      </c>
      <c r="H33" s="68" t="n">
        <f aca="false">(+G33-D33)/D33</f>
        <v>0.0438765254845657</v>
      </c>
      <c r="I33" s="69"/>
      <c r="K33" s="54"/>
      <c r="L33" s="54"/>
      <c r="M33" s="54"/>
      <c r="N33" s="70"/>
      <c r="O33" s="54"/>
      <c r="P33" s="54"/>
      <c r="Q33" s="70"/>
      <c r="R33" s="71"/>
    </row>
    <row r="34" customFormat="false" ht="16.45" hidden="false" customHeight="true" outlineLevel="0" collapsed="false">
      <c r="A34" s="11"/>
      <c r="B34" s="11"/>
      <c r="C34" s="11"/>
      <c r="D34" s="11"/>
      <c r="E34" s="72"/>
      <c r="F34" s="73" t="s">
        <v>132</v>
      </c>
      <c r="G34" s="73"/>
      <c r="H34" s="74" t="n">
        <f aca="false">(+E33-B33)/B33</f>
        <v>0.0827645509754394</v>
      </c>
      <c r="I34" s="75"/>
      <c r="K34" s="54"/>
      <c r="L34" s="76"/>
      <c r="M34" s="76"/>
      <c r="N34" s="76"/>
      <c r="O34" s="17"/>
      <c r="P34" s="17"/>
      <c r="Q34" s="17"/>
      <c r="R34" s="17"/>
    </row>
    <row r="35" customFormat="false" ht="16.45" hidden="false" customHeight="true" outlineLevel="0" collapsed="false">
      <c r="A35" s="11"/>
      <c r="B35" s="11"/>
      <c r="C35" s="11"/>
      <c r="D35" s="11"/>
      <c r="E35" s="72"/>
      <c r="F35" s="77"/>
      <c r="G35" s="77"/>
      <c r="H35" s="78"/>
      <c r="I35" s="75"/>
      <c r="K35" s="54"/>
      <c r="L35" s="76"/>
      <c r="M35" s="76"/>
      <c r="N35" s="76"/>
      <c r="O35" s="17"/>
      <c r="R35" s="71"/>
    </row>
    <row r="36" customFormat="false" ht="16.45" hidden="false" customHeight="true" outlineLevel="0" collapsed="false">
      <c r="A36" s="40" t="s">
        <v>133</v>
      </c>
      <c r="B36" s="79"/>
      <c r="C36" s="79"/>
      <c r="D36" s="80"/>
      <c r="E36" s="43" t="s">
        <v>2</v>
      </c>
      <c r="F36" s="43"/>
      <c r="G36" s="81"/>
      <c r="H36" s="46" t="s">
        <v>109</v>
      </c>
      <c r="I36" s="37"/>
      <c r="K36" s="54"/>
      <c r="L36" s="54"/>
      <c r="M36" s="54"/>
      <c r="N36" s="54"/>
      <c r="O36" s="54"/>
      <c r="P36" s="54"/>
      <c r="Q36" s="54"/>
      <c r="R36" s="55"/>
    </row>
    <row r="37" customFormat="false" ht="16.45" hidden="false" customHeight="true" outlineLevel="0" collapsed="false">
      <c r="A37" s="82" t="s">
        <v>134</v>
      </c>
      <c r="B37" s="83" t="s">
        <v>12</v>
      </c>
      <c r="C37" s="83" t="s">
        <v>13</v>
      </c>
      <c r="D37" s="84" t="s">
        <v>14</v>
      </c>
      <c r="E37" s="85" t="s">
        <v>12</v>
      </c>
      <c r="F37" s="85" t="s">
        <v>13</v>
      </c>
      <c r="G37" s="86" t="s">
        <v>14</v>
      </c>
      <c r="H37" s="87" t="s">
        <v>111</v>
      </c>
      <c r="I37" s="53"/>
      <c r="K37" s="54"/>
      <c r="L37" s="21"/>
      <c r="M37" s="21"/>
      <c r="N37" s="21"/>
      <c r="O37" s="21"/>
      <c r="P37" s="21"/>
      <c r="Q37" s="21"/>
      <c r="R37" s="21"/>
    </row>
    <row r="38" customFormat="false" ht="16.45" hidden="false" customHeight="true" outlineLevel="0" collapsed="false">
      <c r="A38" s="88" t="s">
        <v>135</v>
      </c>
      <c r="B38" s="89" t="n">
        <v>1584</v>
      </c>
      <c r="C38" s="89" t="n">
        <v>158469</v>
      </c>
      <c r="D38" s="89" t="n">
        <v>1622</v>
      </c>
      <c r="E38" s="90" t="n">
        <v>281</v>
      </c>
      <c r="F38" s="91" t="n">
        <v>32845</v>
      </c>
      <c r="G38" s="92" t="n">
        <v>295</v>
      </c>
      <c r="H38" s="93" t="n">
        <f aca="false">(+G38-D38)/D38</f>
        <v>-0.818125770653514</v>
      </c>
      <c r="I38" s="53"/>
      <c r="K38" s="54"/>
      <c r="L38" s="21"/>
      <c r="M38" s="21"/>
      <c r="N38" s="21"/>
      <c r="O38" s="21"/>
      <c r="P38" s="21"/>
      <c r="Q38" s="21"/>
      <c r="R38" s="21"/>
    </row>
    <row r="39" customFormat="false" ht="16.45" hidden="false" customHeight="true" outlineLevel="0" collapsed="false">
      <c r="A39" s="94" t="s">
        <v>136</v>
      </c>
      <c r="B39" s="57" t="n">
        <v>84</v>
      </c>
      <c r="C39" s="57" t="n">
        <v>8232</v>
      </c>
      <c r="D39" s="57" t="n">
        <v>94</v>
      </c>
      <c r="E39" s="95" t="n">
        <v>63</v>
      </c>
      <c r="F39" s="59" t="n">
        <v>3528</v>
      </c>
      <c r="G39" s="96" t="n">
        <v>67</v>
      </c>
      <c r="H39" s="93" t="n">
        <f aca="false">(+G39-D39)/D39</f>
        <v>-0.287234042553192</v>
      </c>
      <c r="I39" s="53"/>
      <c r="K39" s="54"/>
      <c r="L39" s="21"/>
      <c r="M39" s="21"/>
      <c r="N39" s="21"/>
      <c r="O39" s="21"/>
      <c r="P39" s="21"/>
      <c r="Q39" s="21"/>
      <c r="R39" s="21"/>
    </row>
    <row r="40" customFormat="false" ht="16.45" hidden="false" customHeight="true" outlineLevel="0" collapsed="false">
      <c r="A40" s="94" t="s">
        <v>137</v>
      </c>
      <c r="B40" s="57" t="n">
        <v>20</v>
      </c>
      <c r="C40" s="57" t="n">
        <v>1600</v>
      </c>
      <c r="D40" s="57" t="n">
        <v>26</v>
      </c>
      <c r="E40" s="95" t="n">
        <v>0</v>
      </c>
      <c r="F40" s="59" t="n">
        <v>0</v>
      </c>
      <c r="G40" s="96" t="n">
        <v>0</v>
      </c>
      <c r="H40" s="93" t="n">
        <f aca="false">(+G40-D40)/D40</f>
        <v>-1</v>
      </c>
      <c r="I40" s="53"/>
      <c r="K40" s="54"/>
      <c r="L40" s="21"/>
      <c r="M40" s="21"/>
      <c r="N40" s="21"/>
      <c r="O40" s="21"/>
      <c r="P40" s="21"/>
      <c r="Q40" s="21"/>
      <c r="R40" s="21"/>
    </row>
    <row r="41" customFormat="false" ht="16.45" hidden="false" customHeight="true" outlineLevel="0" collapsed="false">
      <c r="A41" s="94" t="s">
        <v>138</v>
      </c>
      <c r="B41" s="57" t="n">
        <v>6541</v>
      </c>
      <c r="C41" s="57" t="n">
        <v>267027</v>
      </c>
      <c r="D41" s="57" t="n">
        <v>9414</v>
      </c>
      <c r="E41" s="95" t="n">
        <v>5349</v>
      </c>
      <c r="F41" s="59" t="n">
        <v>222502</v>
      </c>
      <c r="G41" s="96" t="n">
        <v>7665</v>
      </c>
      <c r="H41" s="93" t="n">
        <f aca="false">(+G41-D41)/D41</f>
        <v>-0.18578712555768</v>
      </c>
      <c r="I41" s="53"/>
      <c r="K41" s="54"/>
      <c r="L41" s="21"/>
      <c r="M41" s="21"/>
      <c r="N41" s="21"/>
      <c r="O41" s="21"/>
      <c r="P41" s="21"/>
      <c r="Q41" s="21"/>
      <c r="R41" s="21"/>
    </row>
    <row r="42" customFormat="false" ht="16.45" hidden="false" customHeight="true" outlineLevel="0" collapsed="false">
      <c r="A42" s="94" t="s">
        <v>139</v>
      </c>
      <c r="B42" s="57" t="n">
        <v>1847</v>
      </c>
      <c r="C42" s="57" t="n">
        <v>72599</v>
      </c>
      <c r="D42" s="57" t="n">
        <v>1999</v>
      </c>
      <c r="E42" s="95" t="n">
        <v>2444</v>
      </c>
      <c r="F42" s="59" t="n">
        <v>98999</v>
      </c>
      <c r="G42" s="96" t="n">
        <v>2841</v>
      </c>
      <c r="H42" s="93" t="n">
        <f aca="false">(+G42-D42)/D42</f>
        <v>0.421210605302651</v>
      </c>
      <c r="I42" s="53"/>
      <c r="K42" s="54"/>
      <c r="L42" s="21"/>
      <c r="M42" s="21"/>
      <c r="N42" s="21"/>
      <c r="O42" s="21"/>
      <c r="P42" s="21"/>
      <c r="Q42" s="21"/>
      <c r="R42" s="21"/>
    </row>
    <row r="43" customFormat="false" ht="16.45" hidden="false" customHeight="true" outlineLevel="0" collapsed="false">
      <c r="A43" s="94" t="s">
        <v>140</v>
      </c>
      <c r="B43" s="57" t="n">
        <v>170</v>
      </c>
      <c r="C43" s="57" t="n">
        <v>10200</v>
      </c>
      <c r="D43" s="57" t="n">
        <v>256</v>
      </c>
      <c r="E43" s="95" t="n">
        <v>0</v>
      </c>
      <c r="F43" s="59" t="n">
        <v>0</v>
      </c>
      <c r="G43" s="96" t="n">
        <v>0</v>
      </c>
      <c r="H43" s="93" t="n">
        <f aca="false">(+G43-D43)/D43</f>
        <v>-1</v>
      </c>
      <c r="I43" s="53"/>
      <c r="K43" s="54"/>
      <c r="L43" s="21"/>
      <c r="M43" s="21"/>
      <c r="N43" s="21"/>
      <c r="O43" s="21"/>
      <c r="P43" s="21"/>
      <c r="Q43" s="21"/>
      <c r="R43" s="21"/>
    </row>
    <row r="44" customFormat="false" ht="16.45" hidden="false" customHeight="true" outlineLevel="0" collapsed="false">
      <c r="A44" s="94" t="s">
        <v>141</v>
      </c>
      <c r="B44" s="57" t="n">
        <v>0</v>
      </c>
      <c r="C44" s="57" t="n">
        <v>0</v>
      </c>
      <c r="D44" s="57" t="n">
        <v>0</v>
      </c>
      <c r="E44" s="95" t="n">
        <v>42</v>
      </c>
      <c r="F44" s="59" t="n">
        <v>4354</v>
      </c>
      <c r="G44" s="96" t="n">
        <v>50</v>
      </c>
      <c r="H44" s="93" t="s">
        <v>113</v>
      </c>
      <c r="I44" s="53"/>
      <c r="K44" s="54"/>
      <c r="L44" s="21"/>
      <c r="M44" s="21"/>
      <c r="N44" s="21"/>
      <c r="O44" s="21"/>
      <c r="P44" s="21"/>
      <c r="Q44" s="21"/>
      <c r="R44" s="21"/>
    </row>
    <row r="45" customFormat="false" ht="16.45" hidden="false" customHeight="true" outlineLevel="0" collapsed="false">
      <c r="A45" s="94" t="s">
        <v>142</v>
      </c>
      <c r="B45" s="57" t="n">
        <v>0</v>
      </c>
      <c r="C45" s="57" t="n">
        <v>5500</v>
      </c>
      <c r="D45" s="57" t="n">
        <v>111</v>
      </c>
      <c r="E45" s="95" t="n">
        <v>0</v>
      </c>
      <c r="F45" s="59" t="n">
        <v>0</v>
      </c>
      <c r="G45" s="96" t="n">
        <v>0</v>
      </c>
      <c r="H45" s="93" t="n">
        <f aca="false">(+G45-D45)/D45</f>
        <v>-1</v>
      </c>
      <c r="I45" s="53"/>
      <c r="K45" s="54"/>
      <c r="L45" s="21"/>
      <c r="M45" s="21"/>
      <c r="N45" s="21"/>
      <c r="O45" s="21"/>
      <c r="P45" s="21"/>
      <c r="Q45" s="21"/>
      <c r="R45" s="21"/>
    </row>
    <row r="46" customFormat="false" ht="16.45" hidden="false" customHeight="true" outlineLevel="0" collapsed="false">
      <c r="A46" s="94" t="s">
        <v>143</v>
      </c>
      <c r="B46" s="57" t="n">
        <v>20</v>
      </c>
      <c r="C46" s="57" t="n">
        <v>1600</v>
      </c>
      <c r="D46" s="57" t="n">
        <v>26</v>
      </c>
      <c r="E46" s="95" t="n">
        <v>20</v>
      </c>
      <c r="F46" s="59" t="n">
        <v>1600</v>
      </c>
      <c r="G46" s="96" t="n">
        <v>26</v>
      </c>
      <c r="H46" s="93" t="n">
        <f aca="false">(+G46-D46)/D46</f>
        <v>0</v>
      </c>
      <c r="I46" s="53"/>
      <c r="K46" s="54"/>
      <c r="L46" s="21"/>
      <c r="M46" s="21"/>
      <c r="N46" s="21"/>
      <c r="O46" s="21"/>
      <c r="P46" s="21"/>
      <c r="Q46" s="21"/>
      <c r="R46" s="21"/>
    </row>
    <row r="47" customFormat="false" ht="16.45" hidden="false" customHeight="true" outlineLevel="0" collapsed="false">
      <c r="A47" s="94" t="s">
        <v>144</v>
      </c>
      <c r="B47" s="57" t="n">
        <v>0</v>
      </c>
      <c r="C47" s="57" t="n">
        <v>2150</v>
      </c>
      <c r="D47" s="57" t="n">
        <v>43</v>
      </c>
      <c r="E47" s="95" t="n">
        <v>0</v>
      </c>
      <c r="F47" s="59" t="n">
        <v>0</v>
      </c>
      <c r="G47" s="96" t="n">
        <v>0</v>
      </c>
      <c r="H47" s="93" t="n">
        <f aca="false">(+G47-D47)/D47</f>
        <v>-1</v>
      </c>
      <c r="I47" s="53"/>
      <c r="K47" s="54"/>
      <c r="L47" s="21"/>
      <c r="M47" s="21"/>
      <c r="N47" s="21"/>
      <c r="O47" s="21"/>
      <c r="P47" s="21"/>
      <c r="Q47" s="21"/>
      <c r="R47" s="21"/>
    </row>
    <row r="48" customFormat="false" ht="16.45" hidden="false" customHeight="true" outlineLevel="0" collapsed="false">
      <c r="A48" s="94" t="s">
        <v>145</v>
      </c>
      <c r="B48" s="57" t="n">
        <v>669</v>
      </c>
      <c r="C48" s="57" t="n">
        <v>71106</v>
      </c>
      <c r="D48" s="57" t="n">
        <v>763</v>
      </c>
      <c r="E48" s="95" t="n">
        <v>439</v>
      </c>
      <c r="F48" s="59" t="n">
        <v>46491</v>
      </c>
      <c r="G48" s="96" t="n">
        <v>486</v>
      </c>
      <c r="H48" s="93" t="n">
        <f aca="false">(+G48-D48)/D48</f>
        <v>-0.363040629095675</v>
      </c>
      <c r="I48" s="53"/>
      <c r="K48" s="54"/>
      <c r="L48" s="21"/>
      <c r="M48" s="21"/>
      <c r="N48" s="21"/>
      <c r="O48" s="21"/>
      <c r="P48" s="21"/>
      <c r="Q48" s="21"/>
      <c r="R48" s="21"/>
    </row>
    <row r="49" customFormat="false" ht="16.45" hidden="false" customHeight="true" outlineLevel="0" collapsed="false">
      <c r="A49" s="94" t="s">
        <v>146</v>
      </c>
      <c r="B49" s="57" t="n">
        <v>689</v>
      </c>
      <c r="C49" s="57" t="n">
        <v>68270</v>
      </c>
      <c r="D49" s="57" t="n">
        <v>982</v>
      </c>
      <c r="E49" s="95" t="n">
        <v>564</v>
      </c>
      <c r="F49" s="59" t="n">
        <v>49904</v>
      </c>
      <c r="G49" s="96" t="n">
        <v>715</v>
      </c>
      <c r="H49" s="93" t="n">
        <f aca="false">(+G49-D49)/D49</f>
        <v>-0.271894093686354</v>
      </c>
      <c r="I49" s="53"/>
      <c r="K49" s="54"/>
      <c r="L49" s="21"/>
      <c r="M49" s="21"/>
      <c r="N49" s="21"/>
      <c r="O49" s="21"/>
      <c r="P49" s="21"/>
      <c r="Q49" s="21"/>
      <c r="R49" s="21"/>
    </row>
    <row r="50" customFormat="false" ht="16.45" hidden="false" customHeight="true" outlineLevel="0" collapsed="false">
      <c r="A50" s="94" t="s">
        <v>147</v>
      </c>
      <c r="B50" s="57" t="n">
        <v>42</v>
      </c>
      <c r="C50" s="57" t="n">
        <v>2058</v>
      </c>
      <c r="D50" s="57" t="n">
        <v>42</v>
      </c>
      <c r="E50" s="95" t="n">
        <v>0</v>
      </c>
      <c r="F50" s="59" t="n">
        <v>0</v>
      </c>
      <c r="G50" s="96" t="n">
        <v>0</v>
      </c>
      <c r="H50" s="93" t="n">
        <f aca="false">(+G50-D50)/D50</f>
        <v>-1</v>
      </c>
      <c r="I50" s="53"/>
      <c r="K50" s="54"/>
      <c r="L50" s="21"/>
      <c r="M50" s="21"/>
      <c r="N50" s="21"/>
      <c r="O50" s="21"/>
      <c r="P50" s="21"/>
      <c r="Q50" s="21"/>
      <c r="R50" s="21"/>
    </row>
    <row r="51" customFormat="false" ht="16.45" hidden="false" customHeight="true" outlineLevel="0" collapsed="false">
      <c r="A51" s="94" t="s">
        <v>148</v>
      </c>
      <c r="B51" s="57" t="n">
        <v>1131</v>
      </c>
      <c r="C51" s="57" t="n">
        <v>96366</v>
      </c>
      <c r="D51" s="57" t="n">
        <v>1383</v>
      </c>
      <c r="E51" s="95" t="n">
        <v>167</v>
      </c>
      <c r="F51" s="59" t="n">
        <v>12396</v>
      </c>
      <c r="G51" s="96" t="n">
        <v>210</v>
      </c>
      <c r="H51" s="93" t="n">
        <f aca="false">(+G51-D51)/D51</f>
        <v>-0.848156182212581</v>
      </c>
      <c r="I51" s="53"/>
      <c r="K51" s="54"/>
      <c r="L51" s="21"/>
      <c r="M51" s="21"/>
      <c r="N51" s="21"/>
      <c r="O51" s="21"/>
      <c r="P51" s="21"/>
      <c r="Q51" s="21"/>
      <c r="R51" s="21"/>
    </row>
    <row r="52" customFormat="false" ht="16.45" hidden="false" customHeight="true" outlineLevel="0" collapsed="false">
      <c r="A52" s="94" t="s">
        <v>149</v>
      </c>
      <c r="B52" s="57" t="n">
        <v>455</v>
      </c>
      <c r="C52" s="57" t="n">
        <v>45899</v>
      </c>
      <c r="D52" s="57" t="n">
        <v>535</v>
      </c>
      <c r="E52" s="95" t="n">
        <v>397</v>
      </c>
      <c r="F52" s="59" t="n">
        <v>40993</v>
      </c>
      <c r="G52" s="96" t="n">
        <v>456</v>
      </c>
      <c r="H52" s="93" t="n">
        <f aca="false">(+G52-D52)/D52</f>
        <v>-0.147663551401869</v>
      </c>
      <c r="I52" s="53"/>
      <c r="K52" s="54"/>
      <c r="L52" s="21"/>
      <c r="M52" s="21"/>
      <c r="N52" s="21"/>
      <c r="O52" s="21"/>
      <c r="P52" s="21"/>
      <c r="Q52" s="21"/>
      <c r="R52" s="21"/>
    </row>
    <row r="53" customFormat="false" ht="16.45" hidden="false" customHeight="true" outlineLevel="0" collapsed="false">
      <c r="A53" s="94" t="s">
        <v>150</v>
      </c>
      <c r="B53" s="57" t="n">
        <v>7995</v>
      </c>
      <c r="C53" s="57" t="n">
        <v>698121</v>
      </c>
      <c r="D53" s="57" t="n">
        <v>9394</v>
      </c>
      <c r="E53" s="95" t="n">
        <v>5865</v>
      </c>
      <c r="F53" s="59" t="n">
        <v>462340</v>
      </c>
      <c r="G53" s="96" t="n">
        <v>7125</v>
      </c>
      <c r="H53" s="93" t="n">
        <f aca="false">(+G53-D53)/D53</f>
        <v>-0.241537151373217</v>
      </c>
      <c r="I53" s="53"/>
      <c r="K53" s="54"/>
      <c r="L53" s="21"/>
      <c r="M53" s="21"/>
      <c r="N53" s="21"/>
      <c r="O53" s="21"/>
      <c r="P53" s="21"/>
      <c r="Q53" s="21"/>
      <c r="R53" s="21"/>
    </row>
    <row r="54" customFormat="false" ht="16.45" hidden="false" customHeight="true" outlineLevel="0" collapsed="false">
      <c r="A54" s="94" t="s">
        <v>151</v>
      </c>
      <c r="B54" s="57" t="n">
        <v>564</v>
      </c>
      <c r="C54" s="57" t="n">
        <v>31801</v>
      </c>
      <c r="D54" s="57" t="n">
        <v>578</v>
      </c>
      <c r="E54" s="95" t="n">
        <v>462</v>
      </c>
      <c r="F54" s="59" t="n">
        <v>23891</v>
      </c>
      <c r="G54" s="96" t="n">
        <v>457</v>
      </c>
      <c r="H54" s="93" t="n">
        <f aca="false">(+G54-D54)/D54</f>
        <v>-0.209342560553633</v>
      </c>
      <c r="I54" s="53"/>
      <c r="K54" s="54"/>
      <c r="L54" s="21"/>
      <c r="M54" s="21"/>
      <c r="N54" s="21"/>
      <c r="O54" s="21"/>
      <c r="P54" s="21"/>
      <c r="Q54" s="21"/>
      <c r="R54" s="21"/>
    </row>
    <row r="55" customFormat="false" ht="16.45" hidden="false" customHeight="true" outlineLevel="0" collapsed="false">
      <c r="A55" s="94" t="s">
        <v>152</v>
      </c>
      <c r="B55" s="57" t="n">
        <v>982</v>
      </c>
      <c r="C55" s="57" t="n">
        <v>69310</v>
      </c>
      <c r="D55" s="57" t="n">
        <v>1091</v>
      </c>
      <c r="E55" s="95" t="n">
        <v>902</v>
      </c>
      <c r="F55" s="59" t="n">
        <v>60152</v>
      </c>
      <c r="G55" s="96" t="n">
        <v>1040</v>
      </c>
      <c r="H55" s="93" t="n">
        <f aca="false">(+G55-D55)/D55</f>
        <v>-0.0467461044912924</v>
      </c>
      <c r="I55" s="53"/>
      <c r="K55" s="54"/>
      <c r="L55" s="21"/>
      <c r="M55" s="21"/>
      <c r="N55" s="21"/>
      <c r="O55" s="21"/>
      <c r="P55" s="21"/>
      <c r="Q55" s="21"/>
      <c r="R55" s="21"/>
    </row>
    <row r="56" customFormat="false" ht="16.45" hidden="false" customHeight="true" outlineLevel="0" collapsed="false">
      <c r="A56" s="94" t="s">
        <v>153</v>
      </c>
      <c r="B56" s="57" t="n">
        <v>41</v>
      </c>
      <c r="C56" s="57" t="n">
        <v>2676</v>
      </c>
      <c r="D56" s="57" t="n">
        <v>42</v>
      </c>
      <c r="E56" s="95" t="n">
        <v>41</v>
      </c>
      <c r="F56" s="59" t="n">
        <v>2875</v>
      </c>
      <c r="G56" s="96" t="n">
        <v>47</v>
      </c>
      <c r="H56" s="93" t="s">
        <v>113</v>
      </c>
      <c r="I56" s="53"/>
      <c r="K56" s="54"/>
      <c r="L56" s="21"/>
      <c r="M56" s="21"/>
      <c r="N56" s="21"/>
      <c r="O56" s="21"/>
      <c r="P56" s="21"/>
      <c r="Q56" s="21"/>
      <c r="R56" s="21"/>
    </row>
    <row r="57" customFormat="false" ht="16.45" hidden="false" customHeight="true" outlineLevel="0" collapsed="false">
      <c r="A57" s="94" t="s">
        <v>154</v>
      </c>
      <c r="B57" s="57" t="n">
        <v>1236</v>
      </c>
      <c r="C57" s="57" t="n">
        <v>81249</v>
      </c>
      <c r="D57" s="57" t="n">
        <v>1541</v>
      </c>
      <c r="E57" s="95" t="n">
        <v>985</v>
      </c>
      <c r="F57" s="59" t="n">
        <v>67340</v>
      </c>
      <c r="G57" s="96" t="n">
        <v>1243</v>
      </c>
      <c r="H57" s="93" t="n">
        <f aca="false">(+G57-D57)/D57</f>
        <v>-0.193380921479559</v>
      </c>
      <c r="I57" s="53"/>
      <c r="K57" s="54"/>
      <c r="L57" s="21"/>
      <c r="M57" s="21"/>
      <c r="N57" s="21"/>
      <c r="O57" s="21"/>
      <c r="P57" s="21"/>
      <c r="Q57" s="21"/>
      <c r="R57" s="21"/>
    </row>
    <row r="58" customFormat="false" ht="16.45" hidden="false" customHeight="true" outlineLevel="0" collapsed="false">
      <c r="A58" s="94" t="s">
        <v>155</v>
      </c>
      <c r="B58" s="57" t="n">
        <v>10905</v>
      </c>
      <c r="C58" s="57" t="n">
        <v>1019231</v>
      </c>
      <c r="D58" s="57" t="n">
        <v>13356</v>
      </c>
      <c r="E58" s="95" t="n">
        <v>8771</v>
      </c>
      <c r="F58" s="59" t="n">
        <v>743077</v>
      </c>
      <c r="G58" s="96" t="n">
        <v>11080</v>
      </c>
      <c r="H58" s="93" t="n">
        <f aca="false">(+G58-D58)/D58</f>
        <v>-0.170410302485774</v>
      </c>
      <c r="I58" s="53"/>
      <c r="K58" s="54"/>
      <c r="L58" s="21"/>
      <c r="M58" s="21"/>
      <c r="N58" s="21"/>
      <c r="O58" s="21"/>
      <c r="P58" s="21"/>
      <c r="Q58" s="21"/>
      <c r="R58" s="21"/>
    </row>
    <row r="59" customFormat="false" ht="16.45" hidden="false" customHeight="true" outlineLevel="0" collapsed="false">
      <c r="A59" s="94" t="s">
        <v>156</v>
      </c>
      <c r="B59" s="57" t="n">
        <v>397</v>
      </c>
      <c r="C59" s="57" t="n">
        <v>27109</v>
      </c>
      <c r="D59" s="57" t="n">
        <v>424</v>
      </c>
      <c r="E59" s="95" t="n">
        <v>104</v>
      </c>
      <c r="F59" s="59" t="n">
        <v>11220</v>
      </c>
      <c r="G59" s="96" t="n">
        <v>123</v>
      </c>
      <c r="H59" s="93" t="n">
        <f aca="false">(+G59-D59)/D59</f>
        <v>-0.709905660377359</v>
      </c>
      <c r="I59" s="53"/>
      <c r="K59" s="54"/>
      <c r="L59" s="21"/>
      <c r="M59" s="21"/>
      <c r="N59" s="21"/>
      <c r="O59" s="21"/>
      <c r="P59" s="21"/>
      <c r="Q59" s="21"/>
      <c r="R59" s="21"/>
    </row>
    <row r="60" customFormat="false" ht="16.45" hidden="false" customHeight="true" outlineLevel="0" collapsed="false">
      <c r="A60" s="94" t="s">
        <v>157</v>
      </c>
      <c r="B60" s="57" t="n">
        <v>62</v>
      </c>
      <c r="C60" s="57" t="n">
        <v>6305</v>
      </c>
      <c r="D60" s="57" t="n">
        <v>68</v>
      </c>
      <c r="E60" s="95" t="n">
        <v>143</v>
      </c>
      <c r="F60" s="59" t="n">
        <v>14028</v>
      </c>
      <c r="G60" s="96" t="n">
        <v>171</v>
      </c>
      <c r="H60" s="93" t="n">
        <f aca="false">(+G60-D60)/D60</f>
        <v>1.51470588235294</v>
      </c>
      <c r="I60" s="53"/>
      <c r="K60" s="54"/>
      <c r="L60" s="21"/>
      <c r="M60" s="21"/>
      <c r="N60" s="21"/>
      <c r="O60" s="21"/>
      <c r="P60" s="21"/>
      <c r="Q60" s="21"/>
      <c r="R60" s="21"/>
    </row>
    <row r="61" customFormat="false" ht="16.45" hidden="false" customHeight="true" outlineLevel="0" collapsed="false">
      <c r="A61" s="94" t="s">
        <v>158</v>
      </c>
      <c r="B61" s="57" t="n">
        <v>21</v>
      </c>
      <c r="C61" s="57" t="n">
        <v>15352</v>
      </c>
      <c r="D61" s="57" t="n">
        <v>155</v>
      </c>
      <c r="E61" s="95" t="n">
        <v>84</v>
      </c>
      <c r="F61" s="59" t="n">
        <v>9408</v>
      </c>
      <c r="G61" s="96" t="n">
        <v>99</v>
      </c>
      <c r="H61" s="93" t="n">
        <f aca="false">(+G61-D61)/D61</f>
        <v>-0.361290322580645</v>
      </c>
      <c r="I61" s="53"/>
      <c r="K61" s="54"/>
      <c r="L61" s="21"/>
      <c r="M61" s="21"/>
      <c r="N61" s="21"/>
      <c r="O61" s="21"/>
      <c r="P61" s="21"/>
      <c r="Q61" s="21"/>
      <c r="R61" s="21"/>
    </row>
    <row r="62" customFormat="false" ht="16.45" hidden="false" customHeight="true" outlineLevel="0" collapsed="false">
      <c r="A62" s="94" t="s">
        <v>159</v>
      </c>
      <c r="B62" s="57" t="n">
        <v>0</v>
      </c>
      <c r="C62" s="57" t="n">
        <v>2200</v>
      </c>
      <c r="D62" s="57" t="n">
        <v>44</v>
      </c>
      <c r="E62" s="95" t="n">
        <v>0</v>
      </c>
      <c r="F62" s="59" t="n">
        <v>0</v>
      </c>
      <c r="G62" s="96" t="n">
        <v>0</v>
      </c>
      <c r="H62" s="93" t="n">
        <f aca="false">(+G62-D62)/D62</f>
        <v>-1</v>
      </c>
      <c r="I62" s="53"/>
      <c r="K62" s="54"/>
      <c r="L62" s="21"/>
      <c r="M62" s="21"/>
      <c r="N62" s="21"/>
      <c r="O62" s="21"/>
      <c r="P62" s="21"/>
      <c r="Q62" s="21"/>
      <c r="R62" s="21"/>
    </row>
    <row r="63" customFormat="false" ht="16.45" hidden="false" customHeight="true" outlineLevel="0" collapsed="false">
      <c r="A63" s="94" t="s">
        <v>160</v>
      </c>
      <c r="B63" s="57" t="n">
        <v>1260</v>
      </c>
      <c r="C63" s="57" t="n">
        <v>70560</v>
      </c>
      <c r="D63" s="57" t="n">
        <v>1341</v>
      </c>
      <c r="E63" s="95" t="n">
        <v>609</v>
      </c>
      <c r="F63" s="59" t="n">
        <v>34097</v>
      </c>
      <c r="G63" s="96" t="n">
        <v>648</v>
      </c>
      <c r="H63" s="93" t="n">
        <f aca="false">(+G63-D63)/D63</f>
        <v>-0.516778523489933</v>
      </c>
      <c r="I63" s="53"/>
      <c r="K63" s="54"/>
      <c r="L63" s="21"/>
      <c r="M63" s="21"/>
      <c r="N63" s="21"/>
      <c r="O63" s="21"/>
      <c r="P63" s="21"/>
      <c r="Q63" s="21"/>
      <c r="R63" s="21"/>
    </row>
    <row r="64" customFormat="false" ht="16.45" hidden="false" customHeight="true" outlineLevel="0" collapsed="false">
      <c r="A64" s="94" t="s">
        <v>161</v>
      </c>
      <c r="B64" s="57" t="n">
        <v>20</v>
      </c>
      <c r="C64" s="57" t="n">
        <v>2240</v>
      </c>
      <c r="D64" s="57" t="n">
        <v>26</v>
      </c>
      <c r="E64" s="95" t="n">
        <v>0</v>
      </c>
      <c r="F64" s="59" t="n">
        <v>0</v>
      </c>
      <c r="G64" s="96" t="n">
        <v>0</v>
      </c>
      <c r="H64" s="93" t="n">
        <f aca="false">(+G64-D64)/D64</f>
        <v>-1</v>
      </c>
      <c r="I64" s="53"/>
      <c r="K64" s="54"/>
      <c r="L64" s="21"/>
      <c r="M64" s="21"/>
      <c r="N64" s="21"/>
      <c r="O64" s="21"/>
      <c r="P64" s="21"/>
      <c r="Q64" s="21"/>
      <c r="R64" s="21"/>
    </row>
    <row r="65" customFormat="false" ht="16.45" hidden="false" customHeight="true" outlineLevel="0" collapsed="false">
      <c r="A65" s="94" t="s">
        <v>162</v>
      </c>
      <c r="B65" s="57" t="n">
        <v>1378</v>
      </c>
      <c r="C65" s="57" t="n">
        <v>82680</v>
      </c>
      <c r="D65" s="57" t="n">
        <v>2075</v>
      </c>
      <c r="E65" s="95" t="n">
        <v>918</v>
      </c>
      <c r="F65" s="59" t="n">
        <v>55080</v>
      </c>
      <c r="G65" s="96" t="n">
        <v>1383</v>
      </c>
      <c r="H65" s="93" t="n">
        <f aca="false">(+G65-D65)/D65</f>
        <v>-0.333493975903614</v>
      </c>
      <c r="I65" s="53"/>
      <c r="K65" s="54"/>
      <c r="L65" s="21"/>
      <c r="M65" s="21"/>
      <c r="N65" s="21"/>
      <c r="O65" s="21"/>
      <c r="P65" s="21"/>
      <c r="Q65" s="21"/>
      <c r="R65" s="21"/>
    </row>
    <row r="66" customFormat="false" ht="16.45" hidden="false" customHeight="true" outlineLevel="0" collapsed="false">
      <c r="A66" s="94" t="s">
        <v>163</v>
      </c>
      <c r="B66" s="57" t="n">
        <v>0</v>
      </c>
      <c r="C66" s="57" t="n">
        <v>0</v>
      </c>
      <c r="D66" s="57" t="n">
        <v>0</v>
      </c>
      <c r="E66" s="95" t="n">
        <v>350</v>
      </c>
      <c r="F66" s="59" t="n">
        <v>29859</v>
      </c>
      <c r="G66" s="96" t="n">
        <v>387</v>
      </c>
      <c r="H66" s="93" t="s">
        <v>113</v>
      </c>
      <c r="I66" s="53"/>
      <c r="K66" s="54"/>
      <c r="L66" s="21"/>
      <c r="M66" s="21"/>
      <c r="N66" s="21"/>
      <c r="O66" s="21"/>
      <c r="P66" s="21"/>
      <c r="Q66" s="21"/>
      <c r="R66" s="21"/>
    </row>
    <row r="67" customFormat="false" ht="16.45" hidden="false" customHeight="true" outlineLevel="0" collapsed="false">
      <c r="A67" s="94" t="s">
        <v>164</v>
      </c>
      <c r="B67" s="57" t="n">
        <v>20</v>
      </c>
      <c r="C67" s="57" t="n">
        <v>2240</v>
      </c>
      <c r="D67" s="57" t="n">
        <v>26</v>
      </c>
      <c r="E67" s="95" t="n">
        <v>21</v>
      </c>
      <c r="F67" s="59" t="n">
        <v>2205</v>
      </c>
      <c r="G67" s="96" t="n">
        <v>22</v>
      </c>
      <c r="H67" s="93" t="n">
        <f aca="false">(+G67-D67)/D67</f>
        <v>-0.153846153846154</v>
      </c>
      <c r="I67" s="53"/>
      <c r="K67" s="54"/>
      <c r="L67" s="21"/>
      <c r="M67" s="21"/>
      <c r="N67" s="21"/>
      <c r="O67" s="21"/>
      <c r="P67" s="21"/>
      <c r="Q67" s="21"/>
      <c r="R67" s="21"/>
    </row>
    <row r="68" customFormat="false" ht="16.45" hidden="false" customHeight="true" outlineLevel="0" collapsed="false">
      <c r="A68" s="94" t="s">
        <v>165</v>
      </c>
      <c r="B68" s="57" t="n">
        <v>8836</v>
      </c>
      <c r="C68" s="57" t="n">
        <v>727690</v>
      </c>
      <c r="D68" s="57" t="n">
        <v>11372</v>
      </c>
      <c r="E68" s="95" t="n">
        <v>22233</v>
      </c>
      <c r="F68" s="59" t="n">
        <v>1802052</v>
      </c>
      <c r="G68" s="96" t="n">
        <v>24700</v>
      </c>
      <c r="H68" s="93" t="n">
        <f aca="false">(+G68-D68)/D68</f>
        <v>1.17200140696447</v>
      </c>
      <c r="I68" s="53"/>
      <c r="K68" s="54"/>
      <c r="L68" s="21"/>
      <c r="M68" s="21"/>
      <c r="N68" s="21"/>
      <c r="O68" s="21"/>
      <c r="P68" s="21"/>
      <c r="Q68" s="21"/>
      <c r="R68" s="21"/>
    </row>
    <row r="69" customFormat="false" ht="16.45" hidden="false" customHeight="true" outlineLevel="0" collapsed="false">
      <c r="A69" s="94" t="s">
        <v>166</v>
      </c>
      <c r="B69" s="57" t="n">
        <v>120</v>
      </c>
      <c r="C69" s="57" t="n">
        <v>11700</v>
      </c>
      <c r="D69" s="57" t="n">
        <v>105</v>
      </c>
      <c r="E69" s="95" t="n">
        <v>123</v>
      </c>
      <c r="F69" s="59" t="n">
        <v>10957</v>
      </c>
      <c r="G69" s="96" t="n">
        <v>115</v>
      </c>
      <c r="H69" s="93" t="n">
        <f aca="false">(+G69-D69)/D69</f>
        <v>0.0952380952380952</v>
      </c>
      <c r="I69" s="53"/>
      <c r="K69" s="54"/>
      <c r="L69" s="21"/>
      <c r="M69" s="21"/>
      <c r="N69" s="21"/>
      <c r="O69" s="21"/>
      <c r="P69" s="21"/>
      <c r="Q69" s="21"/>
      <c r="R69" s="21"/>
    </row>
    <row r="70" customFormat="false" ht="16.45" hidden="false" customHeight="true" outlineLevel="0" collapsed="false">
      <c r="A70" s="94" t="s">
        <v>167</v>
      </c>
      <c r="B70" s="57" t="n">
        <v>450</v>
      </c>
      <c r="C70" s="57" t="n">
        <v>45788</v>
      </c>
      <c r="D70" s="57" t="n">
        <v>670</v>
      </c>
      <c r="E70" s="95" t="n">
        <v>0</v>
      </c>
      <c r="F70" s="59" t="n">
        <v>0</v>
      </c>
      <c r="G70" s="96" t="n">
        <v>0</v>
      </c>
      <c r="H70" s="93" t="n">
        <f aca="false">(+G70-D70)/D70</f>
        <v>-1</v>
      </c>
      <c r="I70" s="53"/>
      <c r="K70" s="54"/>
      <c r="L70" s="21"/>
      <c r="M70" s="21"/>
      <c r="N70" s="21"/>
      <c r="O70" s="21"/>
      <c r="P70" s="21"/>
      <c r="Q70" s="21"/>
      <c r="R70" s="21"/>
    </row>
    <row r="71" customFormat="false" ht="16.45" hidden="false" customHeight="true" outlineLevel="0" collapsed="false">
      <c r="A71" s="94" t="s">
        <v>168</v>
      </c>
      <c r="B71" s="57" t="n">
        <v>8282</v>
      </c>
      <c r="C71" s="57" t="n">
        <v>601829</v>
      </c>
      <c r="D71" s="57" t="n">
        <v>10046</v>
      </c>
      <c r="E71" s="95" t="n">
        <v>8767</v>
      </c>
      <c r="F71" s="59" t="n">
        <v>644595</v>
      </c>
      <c r="G71" s="96" t="n">
        <v>10808</v>
      </c>
      <c r="H71" s="93" t="n">
        <f aca="false">(+G71-D71)/D71</f>
        <v>0.0758510850089588</v>
      </c>
      <c r="I71" s="53"/>
      <c r="K71" s="54"/>
      <c r="L71" s="21"/>
      <c r="M71" s="21"/>
      <c r="N71" s="21"/>
      <c r="O71" s="21"/>
      <c r="P71" s="21"/>
      <c r="Q71" s="21"/>
      <c r="R71" s="21"/>
    </row>
    <row r="72" customFormat="false" ht="16.45" hidden="false" customHeight="true" outlineLevel="0" collapsed="false">
      <c r="A72" s="94" t="s">
        <v>169</v>
      </c>
      <c r="B72" s="57" t="n">
        <v>0</v>
      </c>
      <c r="C72" s="57" t="n">
        <v>0</v>
      </c>
      <c r="D72" s="57" t="n">
        <v>0</v>
      </c>
      <c r="E72" s="95" t="n">
        <v>297</v>
      </c>
      <c r="F72" s="59" t="n">
        <v>17820</v>
      </c>
      <c r="G72" s="96" t="n">
        <v>447</v>
      </c>
      <c r="H72" s="93" t="s">
        <v>113</v>
      </c>
      <c r="I72" s="53"/>
      <c r="K72" s="54"/>
      <c r="L72" s="21"/>
      <c r="M72" s="21"/>
      <c r="N72" s="21"/>
      <c r="O72" s="21"/>
      <c r="P72" s="21"/>
      <c r="Q72" s="21"/>
      <c r="R72" s="21"/>
    </row>
    <row r="73" customFormat="false" ht="16.45" hidden="false" customHeight="true" outlineLevel="0" collapsed="false">
      <c r="A73" s="64" t="s">
        <v>131</v>
      </c>
      <c r="B73" s="65" t="n">
        <f aca="false">SUM(B38:B72)</f>
        <v>55821</v>
      </c>
      <c r="C73" s="65" t="n">
        <f aca="false">SUM(C38:C72)</f>
        <v>4309157</v>
      </c>
      <c r="D73" s="65" t="n">
        <f aca="false">SUM(D38:D72)</f>
        <v>69650</v>
      </c>
      <c r="E73" s="66" t="n">
        <f aca="false">SUM(E38:E72)</f>
        <v>60441</v>
      </c>
      <c r="F73" s="67" t="n">
        <f aca="false">SUM(F38:F72)</f>
        <v>4504608</v>
      </c>
      <c r="G73" s="67" t="n">
        <f aca="false">SUM(G38:G72)</f>
        <v>72706</v>
      </c>
      <c r="H73" s="68" t="n">
        <f aca="false">(+G73-D73)/D73</f>
        <v>0.0438765254845657</v>
      </c>
      <c r="I73" s="69"/>
      <c r="J73" s="97"/>
      <c r="K73" s="98"/>
      <c r="L73" s="11"/>
      <c r="M73" s="11"/>
      <c r="N73" s="99"/>
      <c r="O73" s="11"/>
      <c r="P73" s="11"/>
      <c r="Q73" s="99"/>
      <c r="R73" s="100"/>
    </row>
    <row r="74" customFormat="false" ht="16.45" hidden="false" customHeight="true" outlineLevel="0" collapsed="false">
      <c r="A74" s="11"/>
      <c r="B74" s="11"/>
      <c r="C74" s="11"/>
      <c r="D74" s="11"/>
      <c r="E74" s="11"/>
      <c r="F74" s="101" t="s">
        <v>132</v>
      </c>
      <c r="G74" s="101"/>
      <c r="H74" s="102" t="n">
        <f aca="false">(+E73-B73)/B73</f>
        <v>0.0827645509754394</v>
      </c>
      <c r="I74" s="103"/>
      <c r="J74" s="97"/>
      <c r="K74" s="98"/>
      <c r="L74" s="11"/>
      <c r="M74" s="11"/>
      <c r="N74" s="99"/>
      <c r="O74" s="11"/>
      <c r="P74" s="11"/>
      <c r="Q74" s="99"/>
      <c r="R74" s="104"/>
    </row>
    <row r="75" customFormat="false" ht="9.75" hidden="false" customHeight="true" outlineLevel="0" collapsed="false"/>
  </sheetData>
  <mergeCells count="2">
    <mergeCell ref="F34:G34"/>
    <mergeCell ref="F74:G74"/>
  </mergeCells>
  <printOptions headings="false" gridLines="false" gridLinesSet="true" horizontalCentered="false" verticalCentered="false"/>
  <pageMargins left="0.959722222222222" right="0.270138888888889" top="0.270138888888889" bottom="0.433333333333333" header="0.511811023622047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10" workbookViewId="0">
      <selection pane="topLeft" activeCell="B1" activeCellId="0" sqref="B1"/>
    </sheetView>
  </sheetViews>
  <sheetFormatPr defaultColWidth="11.43359375" defaultRowHeight="11.25" zeroHeight="false" outlineLevelRow="0" outlineLevelCol="0"/>
  <cols>
    <col collapsed="false" customWidth="true" hidden="false" outlineLevel="0" max="1" min="1" style="17" width="15.14"/>
    <col collapsed="false" customWidth="true" hidden="false" outlineLevel="0" max="2" min="2" style="17" width="12.16"/>
    <col collapsed="false" customWidth="true" hidden="false" outlineLevel="0" max="3" min="3" style="17" width="9.71"/>
    <col collapsed="false" customWidth="true" hidden="false" outlineLevel="0" max="4" min="4" style="17" width="11.14"/>
    <col collapsed="false" customWidth="true" hidden="false" outlineLevel="0" max="6" min="5" style="17" width="9.71"/>
    <col collapsed="false" customWidth="false" hidden="false" outlineLevel="0" max="7" min="7" style="17" width="11.43"/>
    <col collapsed="false" customWidth="true" hidden="false" outlineLevel="0" max="9" min="8" style="17" width="9.71"/>
    <col collapsed="false" customWidth="false" hidden="false" outlineLevel="0" max="16384" min="10" style="17" width="11.43"/>
  </cols>
  <sheetData>
    <row r="1" s="1" customFormat="true" ht="12.75" hidden="false" customHeight="false" outlineLevel="0" collapsed="false"/>
    <row r="2" s="1" customFormat="true" ht="12.75" hidden="false" customHeight="false" outlineLevel="0" collapsed="false"/>
    <row r="3" s="1" customFormat="true" ht="12.75" hidden="false" customHeight="false" outlineLevel="0" collapsed="false"/>
    <row r="4" s="1" customFormat="true" ht="12.75" hidden="false" customHeight="false" outlineLevel="0" collapsed="false"/>
    <row r="5" s="1" customFormat="true" ht="12.75" hidden="false" customHeight="false" outlineLevel="0" collapsed="false"/>
    <row r="6" s="1" customFormat="true" ht="12.75" hidden="false" customHeight="false" outlineLevel="0" collapsed="false"/>
    <row r="7" s="1" customFormat="true" ht="12.75" hidden="false" customHeight="false" outlineLevel="0" collapsed="false"/>
    <row r="8" s="1" customFormat="true" ht="12.75" hidden="false" customHeight="false" outlineLevel="0" collapsed="false"/>
    <row r="9" s="1" customFormat="true" ht="12.75" hidden="false" customHeight="false" outlineLevel="0" collapsed="false"/>
    <row r="10" s="1" customFormat="true" ht="15" hidden="false" customHeight="false" outlineLevel="0" collapsed="false">
      <c r="A10" s="5" t="s">
        <v>170</v>
      </c>
      <c r="B10" s="34"/>
      <c r="C10" s="34"/>
      <c r="D10" s="34"/>
      <c r="E10" s="6"/>
      <c r="F10" s="6"/>
      <c r="G10" s="36"/>
      <c r="H10" s="36"/>
      <c r="I10" s="37"/>
    </row>
    <row r="11" s="1" customFormat="true" ht="12.75" hidden="false" customHeight="false" outlineLevel="0" collapsed="false">
      <c r="A11" s="34"/>
      <c r="B11" s="34"/>
      <c r="C11" s="34"/>
      <c r="D11" s="34"/>
      <c r="G11" s="36"/>
      <c r="H11" s="36"/>
      <c r="I11" s="37"/>
    </row>
    <row r="12" customFormat="false" ht="12.75" hidden="false" customHeight="true" outlineLevel="0" collapsed="false">
      <c r="A12" s="36"/>
      <c r="B12" s="36"/>
      <c r="C12" s="105"/>
      <c r="D12" s="105"/>
      <c r="E12" s="105"/>
      <c r="F12" s="34" t="str">
        <f aca="false">+CONCATENATE(MID(Principal!C11,1,14)," de ambas temporadas")</f>
        <v>Datos al 31/03 de ambas temporadas</v>
      </c>
      <c r="G12" s="105"/>
      <c r="H12" s="105"/>
      <c r="I12" s="105"/>
    </row>
    <row r="13" customFormat="false" ht="6" hidden="false" customHeight="true" outlineLevel="0" collapsed="false"/>
    <row r="14" customFormat="false" ht="12" hidden="false" customHeight="false" outlineLevel="0" collapsed="false">
      <c r="A14" s="106" t="s">
        <v>133</v>
      </c>
      <c r="B14" s="107"/>
      <c r="C14" s="107"/>
      <c r="D14" s="107"/>
      <c r="E14" s="108"/>
      <c r="F14" s="109" t="s">
        <v>2</v>
      </c>
      <c r="G14" s="110"/>
      <c r="H14" s="110"/>
      <c r="I14" s="46" t="s">
        <v>109</v>
      </c>
    </row>
    <row r="15" customFormat="false" ht="11.25" hidden="false" customHeight="false" outlineLevel="0" collapsed="false">
      <c r="A15" s="111" t="s">
        <v>134</v>
      </c>
      <c r="B15" s="112" t="s">
        <v>110</v>
      </c>
      <c r="C15" s="113" t="s">
        <v>12</v>
      </c>
      <c r="D15" s="113" t="s">
        <v>13</v>
      </c>
      <c r="E15" s="114" t="s">
        <v>14</v>
      </c>
      <c r="F15" s="115" t="s">
        <v>12</v>
      </c>
      <c r="G15" s="115" t="s">
        <v>13</v>
      </c>
      <c r="H15" s="115" t="s">
        <v>14</v>
      </c>
      <c r="I15" s="52" t="s">
        <v>111</v>
      </c>
    </row>
    <row r="16" s="123" customFormat="true" ht="16.45" hidden="false" customHeight="true" outlineLevel="0" collapsed="false">
      <c r="A16" s="116" t="s">
        <v>135</v>
      </c>
      <c r="B16" s="117" t="s">
        <v>171</v>
      </c>
      <c r="C16" s="118" t="n">
        <v>147</v>
      </c>
      <c r="D16" s="118" t="n">
        <v>8232</v>
      </c>
      <c r="E16" s="118" t="n">
        <v>156</v>
      </c>
      <c r="F16" s="119" t="n">
        <v>0</v>
      </c>
      <c r="G16" s="120" t="n">
        <v>0</v>
      </c>
      <c r="H16" s="121" t="n">
        <v>0</v>
      </c>
      <c r="I16" s="122" t="n">
        <f aca="false">(+H16-E16)/E16</f>
        <v>-1</v>
      </c>
    </row>
    <row r="17" s="123" customFormat="true" ht="16.45" hidden="false" customHeight="true" outlineLevel="0" collapsed="false">
      <c r="A17" s="116" t="s">
        <v>135</v>
      </c>
      <c r="B17" s="117" t="s">
        <v>125</v>
      </c>
      <c r="C17" s="118" t="n">
        <v>1437</v>
      </c>
      <c r="D17" s="118" t="n">
        <v>150237</v>
      </c>
      <c r="E17" s="118" t="n">
        <v>1465</v>
      </c>
      <c r="F17" s="124" t="n">
        <v>281</v>
      </c>
      <c r="G17" s="125" t="n">
        <v>32845</v>
      </c>
      <c r="H17" s="126" t="n">
        <v>295</v>
      </c>
      <c r="I17" s="122" t="n">
        <f aca="false">(+H17-E17)/E17</f>
        <v>-0.798634812286689</v>
      </c>
    </row>
    <row r="18" s="123" customFormat="true" ht="16.45" hidden="false" customHeight="true" outlineLevel="0" collapsed="false">
      <c r="A18" s="116" t="s">
        <v>136</v>
      </c>
      <c r="B18" s="117" t="s">
        <v>171</v>
      </c>
      <c r="C18" s="118" t="n">
        <v>21</v>
      </c>
      <c r="D18" s="118" t="n">
        <v>1176</v>
      </c>
      <c r="E18" s="118" t="n">
        <v>22</v>
      </c>
      <c r="F18" s="124" t="n">
        <v>63</v>
      </c>
      <c r="G18" s="125" t="n">
        <v>3528</v>
      </c>
      <c r="H18" s="126" t="n">
        <v>67</v>
      </c>
      <c r="I18" s="122" t="n">
        <f aca="false">(+H18-E18)/E18</f>
        <v>2.04545454545455</v>
      </c>
    </row>
    <row r="19" s="123" customFormat="true" ht="16.45" hidden="false" customHeight="true" outlineLevel="0" collapsed="false">
      <c r="A19" s="116" t="s">
        <v>136</v>
      </c>
      <c r="B19" s="117" t="s">
        <v>125</v>
      </c>
      <c r="C19" s="118" t="n">
        <v>63</v>
      </c>
      <c r="D19" s="118" t="n">
        <v>7056</v>
      </c>
      <c r="E19" s="118" t="n">
        <v>72</v>
      </c>
      <c r="F19" s="124" t="n">
        <v>0</v>
      </c>
      <c r="G19" s="125" t="n">
        <v>0</v>
      </c>
      <c r="H19" s="126" t="n">
        <v>0</v>
      </c>
      <c r="I19" s="122" t="n">
        <f aca="false">(+H19-E19)/E19</f>
        <v>-1</v>
      </c>
    </row>
    <row r="20" s="123" customFormat="true" ht="16.45" hidden="false" customHeight="true" outlineLevel="0" collapsed="false">
      <c r="A20" s="116" t="s">
        <v>172</v>
      </c>
      <c r="B20" s="117" t="s">
        <v>125</v>
      </c>
      <c r="C20" s="118" t="n">
        <v>20</v>
      </c>
      <c r="D20" s="118" t="n">
        <v>1600</v>
      </c>
      <c r="E20" s="118" t="n">
        <v>26</v>
      </c>
      <c r="F20" s="124" t="n">
        <v>0</v>
      </c>
      <c r="G20" s="125" t="n">
        <v>0</v>
      </c>
      <c r="H20" s="126" t="n">
        <v>0</v>
      </c>
      <c r="I20" s="122" t="n">
        <f aca="false">(+H20-E20)/E20</f>
        <v>-1</v>
      </c>
    </row>
    <row r="21" s="123" customFormat="true" ht="16.45" hidden="false" customHeight="true" outlineLevel="0" collapsed="false">
      <c r="A21" s="116" t="s">
        <v>138</v>
      </c>
      <c r="B21" s="117" t="s">
        <v>173</v>
      </c>
      <c r="C21" s="118" t="n">
        <v>0</v>
      </c>
      <c r="D21" s="118" t="n">
        <v>0</v>
      </c>
      <c r="E21" s="118" t="n">
        <v>0</v>
      </c>
      <c r="F21" s="124" t="n">
        <v>40</v>
      </c>
      <c r="G21" s="125" t="n">
        <v>2595</v>
      </c>
      <c r="H21" s="126" t="n">
        <v>52</v>
      </c>
      <c r="I21" s="122" t="s">
        <v>113</v>
      </c>
    </row>
    <row r="22" s="123" customFormat="true" ht="16.45" hidden="false" customHeight="true" outlineLevel="0" collapsed="false">
      <c r="A22" s="116" t="s">
        <v>138</v>
      </c>
      <c r="B22" s="117" t="s">
        <v>171</v>
      </c>
      <c r="C22" s="118" t="n">
        <v>47</v>
      </c>
      <c r="D22" s="118" t="n">
        <v>2793</v>
      </c>
      <c r="E22" s="118" t="n">
        <v>48</v>
      </c>
      <c r="F22" s="124" t="n">
        <v>0</v>
      </c>
      <c r="G22" s="125" t="n">
        <v>0</v>
      </c>
      <c r="H22" s="126" t="n">
        <v>0</v>
      </c>
      <c r="I22" s="122" t="n">
        <f aca="false">(+H22-E22)/E22</f>
        <v>-1</v>
      </c>
    </row>
    <row r="23" s="123" customFormat="true" ht="16.45" hidden="false" customHeight="true" outlineLevel="0" collapsed="false">
      <c r="A23" s="116" t="s">
        <v>138</v>
      </c>
      <c r="B23" s="117" t="s">
        <v>125</v>
      </c>
      <c r="C23" s="118" t="n">
        <v>330</v>
      </c>
      <c r="D23" s="118" t="n">
        <v>21120</v>
      </c>
      <c r="E23" s="118" t="n">
        <v>424</v>
      </c>
      <c r="F23" s="124" t="n">
        <v>356</v>
      </c>
      <c r="G23" s="125" t="n">
        <v>23673</v>
      </c>
      <c r="H23" s="126" t="n">
        <v>446</v>
      </c>
      <c r="I23" s="122" t="n">
        <f aca="false">(+H23-E23)/E23</f>
        <v>0.0518867924528302</v>
      </c>
    </row>
    <row r="24" s="123" customFormat="true" ht="16.45" hidden="false" customHeight="true" outlineLevel="0" collapsed="false">
      <c r="A24" s="116" t="s">
        <v>138</v>
      </c>
      <c r="B24" s="117" t="s">
        <v>174</v>
      </c>
      <c r="C24" s="118" t="n">
        <v>2040</v>
      </c>
      <c r="D24" s="118" t="n">
        <v>2040</v>
      </c>
      <c r="E24" s="118" t="n">
        <v>2601</v>
      </c>
      <c r="F24" s="124" t="n">
        <v>1716</v>
      </c>
      <c r="G24" s="125" t="n">
        <v>6200</v>
      </c>
      <c r="H24" s="126" t="n">
        <v>2204</v>
      </c>
      <c r="I24" s="122" t="n">
        <f aca="false">(+H24-E24)/E24</f>
        <v>-0.152633602460592</v>
      </c>
    </row>
    <row r="25" s="123" customFormat="true" ht="16.45" hidden="false" customHeight="true" outlineLevel="0" collapsed="false">
      <c r="A25" s="116" t="s">
        <v>138</v>
      </c>
      <c r="B25" s="117" t="s">
        <v>175</v>
      </c>
      <c r="C25" s="118" t="n">
        <v>3761</v>
      </c>
      <c r="D25" s="118" t="n">
        <v>225660</v>
      </c>
      <c r="E25" s="118" t="n">
        <v>5664</v>
      </c>
      <c r="F25" s="124" t="n">
        <v>3135</v>
      </c>
      <c r="G25" s="125" t="n">
        <v>187926</v>
      </c>
      <c r="H25" s="126" t="n">
        <v>4839</v>
      </c>
      <c r="I25" s="122" t="n">
        <f aca="false">(+H25-E25)/E25</f>
        <v>-0.145656779661017</v>
      </c>
    </row>
    <row r="26" s="123" customFormat="true" ht="16.45" hidden="false" customHeight="true" outlineLevel="0" collapsed="false">
      <c r="A26" s="116" t="s">
        <v>138</v>
      </c>
      <c r="B26" s="117" t="s">
        <v>128</v>
      </c>
      <c r="C26" s="118" t="n">
        <v>108</v>
      </c>
      <c r="D26" s="118" t="n">
        <v>114</v>
      </c>
      <c r="E26" s="118" t="n">
        <v>287</v>
      </c>
      <c r="F26" s="124" t="n">
        <v>0</v>
      </c>
      <c r="G26" s="125" t="n">
        <v>0</v>
      </c>
      <c r="H26" s="126" t="n">
        <v>0</v>
      </c>
      <c r="I26" s="122" t="n">
        <f aca="false">(+H26-E26)/E26</f>
        <v>-1</v>
      </c>
    </row>
    <row r="27" s="123" customFormat="true" ht="16.45" hidden="false" customHeight="true" outlineLevel="0" collapsed="false">
      <c r="A27" s="116" t="s">
        <v>138</v>
      </c>
      <c r="B27" s="117" t="s">
        <v>129</v>
      </c>
      <c r="C27" s="118" t="n">
        <v>255</v>
      </c>
      <c r="D27" s="118" t="n">
        <v>15300</v>
      </c>
      <c r="E27" s="118" t="n">
        <v>390</v>
      </c>
      <c r="F27" s="124" t="n">
        <v>102</v>
      </c>
      <c r="G27" s="125" t="n">
        <v>2108</v>
      </c>
      <c r="H27" s="126" t="n">
        <v>124</v>
      </c>
      <c r="I27" s="122" t="n">
        <f aca="false">(+H27-E27)/E27</f>
        <v>-0.682051282051282</v>
      </c>
    </row>
    <row r="28" s="123" customFormat="true" ht="16.45" hidden="false" customHeight="true" outlineLevel="0" collapsed="false">
      <c r="A28" s="116" t="s">
        <v>139</v>
      </c>
      <c r="B28" s="117" t="s">
        <v>171</v>
      </c>
      <c r="C28" s="118" t="n">
        <v>693</v>
      </c>
      <c r="D28" s="118" t="n">
        <v>3440</v>
      </c>
      <c r="E28" s="118" t="n">
        <v>674</v>
      </c>
      <c r="F28" s="124" t="n">
        <v>861</v>
      </c>
      <c r="G28" s="125" t="n">
        <v>3975</v>
      </c>
      <c r="H28" s="126" t="n">
        <v>1006</v>
      </c>
      <c r="I28" s="122" t="n">
        <f aca="false">(+H28-E28)/E28</f>
        <v>0.492581602373887</v>
      </c>
    </row>
    <row r="29" s="123" customFormat="true" ht="16.45" hidden="false" customHeight="true" outlineLevel="0" collapsed="false">
      <c r="A29" s="116" t="s">
        <v>139</v>
      </c>
      <c r="B29" s="117" t="s">
        <v>125</v>
      </c>
      <c r="C29" s="118" t="n">
        <v>1154</v>
      </c>
      <c r="D29" s="118" t="n">
        <v>69159</v>
      </c>
      <c r="E29" s="118" t="n">
        <v>1325</v>
      </c>
      <c r="F29" s="124" t="n">
        <v>1583</v>
      </c>
      <c r="G29" s="125" t="n">
        <v>95024</v>
      </c>
      <c r="H29" s="126" t="n">
        <v>1835</v>
      </c>
      <c r="I29" s="122" t="n">
        <f aca="false">(+H29-E29)/E29</f>
        <v>0.384905660377359</v>
      </c>
    </row>
    <row r="30" s="123" customFormat="true" ht="16.45" hidden="false" customHeight="true" outlineLevel="0" collapsed="false">
      <c r="A30" s="116" t="s">
        <v>176</v>
      </c>
      <c r="B30" s="117" t="s">
        <v>175</v>
      </c>
      <c r="C30" s="118" t="n">
        <v>170</v>
      </c>
      <c r="D30" s="118" t="n">
        <v>10200</v>
      </c>
      <c r="E30" s="118" t="n">
        <v>256</v>
      </c>
      <c r="F30" s="124" t="n">
        <v>0</v>
      </c>
      <c r="G30" s="125" t="n">
        <v>0</v>
      </c>
      <c r="H30" s="126" t="n">
        <v>0</v>
      </c>
      <c r="I30" s="122" t="n">
        <f aca="false">(+H30-E30)/E30</f>
        <v>-1</v>
      </c>
    </row>
    <row r="31" s="123" customFormat="true" ht="16.45" hidden="false" customHeight="true" outlineLevel="0" collapsed="false">
      <c r="A31" s="116" t="s">
        <v>177</v>
      </c>
      <c r="B31" s="117" t="s">
        <v>125</v>
      </c>
      <c r="C31" s="118" t="n">
        <v>0</v>
      </c>
      <c r="D31" s="118" t="n">
        <v>0</v>
      </c>
      <c r="E31" s="118" t="n">
        <v>0</v>
      </c>
      <c r="F31" s="124" t="n">
        <v>42</v>
      </c>
      <c r="G31" s="125" t="n">
        <v>4354</v>
      </c>
      <c r="H31" s="126" t="n">
        <v>50</v>
      </c>
      <c r="I31" s="122" t="s">
        <v>113</v>
      </c>
    </row>
    <row r="32" s="123" customFormat="true" ht="16.45" hidden="false" customHeight="true" outlineLevel="0" collapsed="false">
      <c r="A32" s="116" t="s">
        <v>142</v>
      </c>
      <c r="B32" s="117" t="s">
        <v>116</v>
      </c>
      <c r="C32" s="118" t="n">
        <v>0</v>
      </c>
      <c r="D32" s="118" t="n">
        <v>5500</v>
      </c>
      <c r="E32" s="118" t="n">
        <v>111</v>
      </c>
      <c r="F32" s="124" t="n">
        <v>0</v>
      </c>
      <c r="G32" s="125" t="n">
        <v>0</v>
      </c>
      <c r="H32" s="126" t="n">
        <v>0</v>
      </c>
      <c r="I32" s="122" t="n">
        <f aca="false">(+H32-E32)/E32</f>
        <v>-1</v>
      </c>
    </row>
    <row r="33" s="123" customFormat="true" ht="16.45" hidden="false" customHeight="true" outlineLevel="0" collapsed="false">
      <c r="A33" s="116" t="s">
        <v>178</v>
      </c>
      <c r="B33" s="117" t="s">
        <v>171</v>
      </c>
      <c r="C33" s="118" t="n">
        <v>0</v>
      </c>
      <c r="D33" s="118" t="n">
        <v>0</v>
      </c>
      <c r="E33" s="118" t="n">
        <v>0</v>
      </c>
      <c r="F33" s="124" t="n">
        <v>20</v>
      </c>
      <c r="G33" s="125" t="n">
        <v>1600</v>
      </c>
      <c r="H33" s="126" t="n">
        <v>26</v>
      </c>
      <c r="I33" s="122" t="s">
        <v>113</v>
      </c>
    </row>
    <row r="34" s="123" customFormat="true" ht="16.45" hidden="false" customHeight="true" outlineLevel="0" collapsed="false">
      <c r="A34" s="116" t="s">
        <v>178</v>
      </c>
      <c r="B34" s="117" t="s">
        <v>125</v>
      </c>
      <c r="C34" s="118" t="n">
        <v>20</v>
      </c>
      <c r="D34" s="118" t="n">
        <v>1600</v>
      </c>
      <c r="E34" s="118" t="n">
        <v>26</v>
      </c>
      <c r="F34" s="124" t="n">
        <v>439</v>
      </c>
      <c r="G34" s="125" t="n">
        <v>46491</v>
      </c>
      <c r="H34" s="126" t="n">
        <v>486</v>
      </c>
      <c r="I34" s="122" t="n">
        <f aca="false">(+H34-E34)/E34</f>
        <v>17.6923076923077</v>
      </c>
    </row>
    <row r="35" s="123" customFormat="true" ht="16.45" hidden="false" customHeight="true" outlineLevel="0" collapsed="false">
      <c r="A35" s="116" t="s">
        <v>179</v>
      </c>
      <c r="B35" s="117" t="s">
        <v>116</v>
      </c>
      <c r="C35" s="118" t="n">
        <v>0</v>
      </c>
      <c r="D35" s="118" t="n">
        <v>2150</v>
      </c>
      <c r="E35" s="118" t="n">
        <v>43</v>
      </c>
      <c r="F35" s="124" t="n">
        <v>0</v>
      </c>
      <c r="G35" s="125" t="n">
        <v>0</v>
      </c>
      <c r="H35" s="126" t="n">
        <v>0</v>
      </c>
      <c r="I35" s="122" t="n">
        <f aca="false">(+H35-E35)/E35</f>
        <v>-1</v>
      </c>
    </row>
    <row r="36" s="123" customFormat="true" ht="16.45" hidden="false" customHeight="true" outlineLevel="0" collapsed="false">
      <c r="A36" s="116" t="s">
        <v>180</v>
      </c>
      <c r="B36" s="117" t="s">
        <v>125</v>
      </c>
      <c r="C36" s="118" t="n">
        <v>669</v>
      </c>
      <c r="D36" s="118" t="n">
        <v>71106</v>
      </c>
      <c r="E36" s="118" t="n">
        <v>763</v>
      </c>
      <c r="F36" s="124" t="n">
        <v>240</v>
      </c>
      <c r="G36" s="125" t="n">
        <v>12784</v>
      </c>
      <c r="H36" s="126" t="n">
        <v>313</v>
      </c>
      <c r="I36" s="122" t="n">
        <f aca="false">(+H36-E36)/E36</f>
        <v>-0.589777195281782</v>
      </c>
    </row>
    <row r="37" s="123" customFormat="true" ht="16.45" hidden="false" customHeight="true" outlineLevel="0" collapsed="false">
      <c r="A37" s="116" t="s">
        <v>146</v>
      </c>
      <c r="B37" s="117" t="s">
        <v>116</v>
      </c>
      <c r="C37" s="118" t="n">
        <v>0</v>
      </c>
      <c r="D37" s="118" t="n">
        <v>6600</v>
      </c>
      <c r="E37" s="118" t="n">
        <v>133</v>
      </c>
      <c r="F37" s="124" t="n">
        <v>0</v>
      </c>
      <c r="G37" s="125" t="n">
        <v>0</v>
      </c>
      <c r="H37" s="126" t="n">
        <v>0</v>
      </c>
      <c r="I37" s="122" t="n">
        <f aca="false">(+H37-E37)/E37</f>
        <v>-1</v>
      </c>
    </row>
    <row r="38" s="123" customFormat="true" ht="16.45" hidden="false" customHeight="true" outlineLevel="0" collapsed="false">
      <c r="A38" s="116" t="s">
        <v>146</v>
      </c>
      <c r="B38" s="117" t="s">
        <v>125</v>
      </c>
      <c r="C38" s="118" t="n">
        <v>689</v>
      </c>
      <c r="D38" s="118" t="n">
        <v>61670</v>
      </c>
      <c r="E38" s="118" t="n">
        <v>849</v>
      </c>
      <c r="F38" s="124" t="n">
        <v>324</v>
      </c>
      <c r="G38" s="125" t="n">
        <v>37120</v>
      </c>
      <c r="H38" s="126" t="n">
        <v>402</v>
      </c>
      <c r="I38" s="122" t="n">
        <f aca="false">(+H38-E38)/E38</f>
        <v>-0.526501766784452</v>
      </c>
    </row>
    <row r="39" s="123" customFormat="true" ht="16.45" hidden="false" customHeight="true" outlineLevel="0" collapsed="false">
      <c r="A39" s="116" t="s">
        <v>181</v>
      </c>
      <c r="B39" s="117" t="s">
        <v>171</v>
      </c>
      <c r="C39" s="118" t="n">
        <v>42</v>
      </c>
      <c r="D39" s="118" t="n">
        <v>2058</v>
      </c>
      <c r="E39" s="118" t="n">
        <v>42</v>
      </c>
      <c r="F39" s="124" t="n">
        <v>0</v>
      </c>
      <c r="G39" s="125" t="n">
        <v>0</v>
      </c>
      <c r="H39" s="126" t="n">
        <v>0</v>
      </c>
      <c r="I39" s="122" t="n">
        <f aca="false">(+H39-E39)/E39</f>
        <v>-1</v>
      </c>
    </row>
    <row r="40" s="123" customFormat="true" ht="16.45" hidden="false" customHeight="true" outlineLevel="0" collapsed="false">
      <c r="A40" s="116" t="s">
        <v>182</v>
      </c>
      <c r="B40" s="117" t="s">
        <v>125</v>
      </c>
      <c r="C40" s="118" t="n">
        <v>1131</v>
      </c>
      <c r="D40" s="118" t="n">
        <v>96366</v>
      </c>
      <c r="E40" s="118" t="n">
        <v>1383</v>
      </c>
      <c r="F40" s="124" t="n">
        <v>167</v>
      </c>
      <c r="G40" s="125" t="n">
        <v>12396</v>
      </c>
      <c r="H40" s="126" t="n">
        <v>210</v>
      </c>
      <c r="I40" s="122" t="n">
        <f aca="false">(+H40-E40)/E40</f>
        <v>-0.848156182212581</v>
      </c>
    </row>
    <row r="41" s="123" customFormat="true" ht="16.45" hidden="false" customHeight="true" outlineLevel="0" collapsed="false">
      <c r="A41" s="116" t="s">
        <v>149</v>
      </c>
      <c r="B41" s="117" t="s">
        <v>125</v>
      </c>
      <c r="C41" s="118" t="n">
        <v>455</v>
      </c>
      <c r="D41" s="118" t="n">
        <v>45899</v>
      </c>
      <c r="E41" s="118" t="n">
        <v>535</v>
      </c>
      <c r="F41" s="124" t="n">
        <v>397</v>
      </c>
      <c r="G41" s="125" t="n">
        <v>40993</v>
      </c>
      <c r="H41" s="126" t="n">
        <v>456</v>
      </c>
      <c r="I41" s="122" t="n">
        <f aca="false">(+H41-E41)/E41</f>
        <v>-0.147663551401869</v>
      </c>
    </row>
    <row r="42" s="123" customFormat="true" ht="16.45" hidden="false" customHeight="true" outlineLevel="0" collapsed="false">
      <c r="A42" s="116" t="s">
        <v>183</v>
      </c>
      <c r="B42" s="117" t="s">
        <v>173</v>
      </c>
      <c r="C42" s="118" t="n">
        <v>0</v>
      </c>
      <c r="D42" s="118" t="n">
        <v>0</v>
      </c>
      <c r="E42" s="118" t="n">
        <v>0</v>
      </c>
      <c r="F42" s="124" t="n">
        <v>900</v>
      </c>
      <c r="G42" s="125" t="n">
        <v>11140</v>
      </c>
      <c r="H42" s="126" t="n">
        <v>1171</v>
      </c>
      <c r="I42" s="122" t="s">
        <v>113</v>
      </c>
    </row>
    <row r="43" s="123" customFormat="true" ht="16.45" hidden="false" customHeight="true" outlineLevel="0" collapsed="false">
      <c r="A43" s="116" t="s">
        <v>183</v>
      </c>
      <c r="B43" s="117" t="s">
        <v>171</v>
      </c>
      <c r="C43" s="118" t="n">
        <v>21</v>
      </c>
      <c r="D43" s="118" t="n">
        <v>1176</v>
      </c>
      <c r="E43" s="118" t="n">
        <v>22</v>
      </c>
      <c r="F43" s="124" t="n">
        <v>21</v>
      </c>
      <c r="G43" s="125" t="n">
        <v>1176</v>
      </c>
      <c r="H43" s="126" t="n">
        <v>22</v>
      </c>
      <c r="I43" s="122" t="n">
        <f aca="false">(+H43-E43)/E43</f>
        <v>0</v>
      </c>
    </row>
    <row r="44" s="123" customFormat="true" ht="16.45" hidden="false" customHeight="true" outlineLevel="0" collapsed="false">
      <c r="A44" s="116" t="s">
        <v>183</v>
      </c>
      <c r="B44" s="117" t="s">
        <v>125</v>
      </c>
      <c r="C44" s="118" t="n">
        <v>7974</v>
      </c>
      <c r="D44" s="118" t="n">
        <v>696945</v>
      </c>
      <c r="E44" s="118" t="n">
        <v>9372</v>
      </c>
      <c r="F44" s="124" t="n">
        <v>4944</v>
      </c>
      <c r="G44" s="125" t="n">
        <v>450024</v>
      </c>
      <c r="H44" s="126" t="n">
        <v>5932</v>
      </c>
      <c r="I44" s="122" t="n">
        <f aca="false">(+H44-E44)/E44</f>
        <v>-0.367050789586001</v>
      </c>
    </row>
    <row r="45" s="123" customFormat="true" ht="16.45" hidden="false" customHeight="true" outlineLevel="0" collapsed="false">
      <c r="A45" s="116" t="s">
        <v>184</v>
      </c>
      <c r="B45" s="117" t="s">
        <v>171</v>
      </c>
      <c r="C45" s="118" t="n">
        <v>504</v>
      </c>
      <c r="D45" s="118" t="n">
        <v>25081</v>
      </c>
      <c r="E45" s="118" t="n">
        <v>510</v>
      </c>
      <c r="F45" s="124" t="n">
        <v>462</v>
      </c>
      <c r="G45" s="125" t="n">
        <v>23891</v>
      </c>
      <c r="H45" s="126" t="n">
        <v>457</v>
      </c>
      <c r="I45" s="122" t="n">
        <f aca="false">(+H45-E45)/E45</f>
        <v>-0.103921568627451</v>
      </c>
    </row>
    <row r="46" s="123" customFormat="true" ht="16.45" hidden="false" customHeight="true" outlineLevel="0" collapsed="false">
      <c r="A46" s="116" t="s">
        <v>184</v>
      </c>
      <c r="B46" s="117" t="s">
        <v>125</v>
      </c>
      <c r="C46" s="118" t="n">
        <v>60</v>
      </c>
      <c r="D46" s="118" t="n">
        <v>6720</v>
      </c>
      <c r="E46" s="118" t="n">
        <v>69</v>
      </c>
      <c r="F46" s="124" t="n">
        <v>0</v>
      </c>
      <c r="G46" s="125" t="n">
        <v>0</v>
      </c>
      <c r="H46" s="126" t="n">
        <v>0</v>
      </c>
      <c r="I46" s="122" t="n">
        <f aca="false">(+H46-E46)/E46</f>
        <v>-1</v>
      </c>
    </row>
    <row r="47" s="123" customFormat="true" ht="16.45" hidden="false" customHeight="true" outlineLevel="0" collapsed="false">
      <c r="A47" s="116" t="s">
        <v>152</v>
      </c>
      <c r="B47" s="117" t="s">
        <v>171</v>
      </c>
      <c r="C47" s="118" t="n">
        <v>168</v>
      </c>
      <c r="D47" s="118" t="n">
        <v>9408</v>
      </c>
      <c r="E47" s="118" t="n">
        <v>179</v>
      </c>
      <c r="F47" s="124" t="n">
        <v>207</v>
      </c>
      <c r="G47" s="125" t="n">
        <v>11592</v>
      </c>
      <c r="H47" s="126" t="n">
        <v>220</v>
      </c>
      <c r="I47" s="122" t="n">
        <f aca="false">(+H47-E47)/E47</f>
        <v>0.229050279329609</v>
      </c>
    </row>
    <row r="48" s="123" customFormat="true" ht="16.45" hidden="false" customHeight="true" outlineLevel="0" collapsed="false">
      <c r="A48" s="116" t="s">
        <v>152</v>
      </c>
      <c r="B48" s="117" t="s">
        <v>125</v>
      </c>
      <c r="C48" s="118" t="n">
        <v>814</v>
      </c>
      <c r="D48" s="118" t="n">
        <v>59902</v>
      </c>
      <c r="E48" s="118" t="n">
        <v>912</v>
      </c>
      <c r="F48" s="124" t="n">
        <v>695</v>
      </c>
      <c r="G48" s="125" t="n">
        <v>48560</v>
      </c>
      <c r="H48" s="126" t="n">
        <v>820</v>
      </c>
      <c r="I48" s="122" t="n">
        <f aca="false">(+H48-E48)/E48</f>
        <v>-0.100877192982456</v>
      </c>
    </row>
    <row r="49" s="123" customFormat="true" ht="16.45" hidden="false" customHeight="true" outlineLevel="0" collapsed="false">
      <c r="A49" s="116" t="s">
        <v>185</v>
      </c>
      <c r="B49" s="117" t="s">
        <v>173</v>
      </c>
      <c r="C49" s="118" t="n">
        <v>0</v>
      </c>
      <c r="D49" s="118" t="n">
        <v>0</v>
      </c>
      <c r="E49" s="118" t="n">
        <v>0</v>
      </c>
      <c r="F49" s="124" t="n">
        <v>20</v>
      </c>
      <c r="G49" s="125" t="n">
        <v>1300</v>
      </c>
      <c r="H49" s="126" t="n">
        <v>26</v>
      </c>
      <c r="I49" s="122" t="s">
        <v>113</v>
      </c>
    </row>
    <row r="50" s="123" customFormat="true" ht="16.45" hidden="false" customHeight="true" outlineLevel="0" collapsed="false">
      <c r="A50" s="116" t="s">
        <v>185</v>
      </c>
      <c r="B50" s="117" t="s">
        <v>171</v>
      </c>
      <c r="C50" s="118" t="n">
        <v>21</v>
      </c>
      <c r="D50" s="118" t="n">
        <v>1176</v>
      </c>
      <c r="E50" s="118" t="n">
        <v>22</v>
      </c>
      <c r="F50" s="124" t="n">
        <v>0</v>
      </c>
      <c r="G50" s="125" t="n">
        <v>0</v>
      </c>
      <c r="H50" s="126" t="n">
        <v>0</v>
      </c>
      <c r="I50" s="122" t="n">
        <f aca="false">(+H50-E50)/E50</f>
        <v>-1</v>
      </c>
    </row>
    <row r="51" s="123" customFormat="true" ht="16.45" hidden="false" customHeight="true" outlineLevel="0" collapsed="false">
      <c r="A51" s="116" t="s">
        <v>185</v>
      </c>
      <c r="B51" s="117" t="s">
        <v>125</v>
      </c>
      <c r="C51" s="118" t="n">
        <v>20</v>
      </c>
      <c r="D51" s="118" t="n">
        <v>1500</v>
      </c>
      <c r="E51" s="118" t="n">
        <v>20</v>
      </c>
      <c r="F51" s="124" t="n">
        <v>21</v>
      </c>
      <c r="G51" s="125" t="n">
        <v>1575</v>
      </c>
      <c r="H51" s="126" t="n">
        <v>20</v>
      </c>
      <c r="I51" s="122" t="n">
        <f aca="false">(+H51-E51)/E51</f>
        <v>0</v>
      </c>
    </row>
    <row r="52" s="123" customFormat="true" ht="16.45" hidden="false" customHeight="true" outlineLevel="0" collapsed="false">
      <c r="A52" s="116" t="s">
        <v>154</v>
      </c>
      <c r="B52" s="117" t="s">
        <v>171</v>
      </c>
      <c r="C52" s="118" t="n">
        <v>126</v>
      </c>
      <c r="D52" s="118" t="n">
        <v>7056</v>
      </c>
      <c r="E52" s="118" t="n">
        <v>134</v>
      </c>
      <c r="F52" s="124" t="n">
        <v>0</v>
      </c>
      <c r="G52" s="125" t="n">
        <v>0</v>
      </c>
      <c r="H52" s="126" t="n">
        <v>0</v>
      </c>
      <c r="I52" s="122" t="n">
        <f aca="false">(+H52-E52)/E52</f>
        <v>-1</v>
      </c>
    </row>
    <row r="53" s="123" customFormat="true" ht="16.45" hidden="false" customHeight="true" outlineLevel="0" collapsed="false">
      <c r="A53" s="116" t="s">
        <v>154</v>
      </c>
      <c r="B53" s="117" t="s">
        <v>125</v>
      </c>
      <c r="C53" s="118" t="n">
        <v>1110</v>
      </c>
      <c r="D53" s="118" t="n">
        <v>74193</v>
      </c>
      <c r="E53" s="118" t="n">
        <v>1407</v>
      </c>
      <c r="F53" s="124" t="n">
        <v>985</v>
      </c>
      <c r="G53" s="125" t="n">
        <v>67340</v>
      </c>
      <c r="H53" s="126" t="n">
        <v>1243</v>
      </c>
      <c r="I53" s="122" t="n">
        <f aca="false">(+H53-E53)/E53</f>
        <v>-0.116560056858564</v>
      </c>
    </row>
    <row r="54" s="123" customFormat="true" ht="16.45" hidden="false" customHeight="true" outlineLevel="0" collapsed="false">
      <c r="A54" s="116" t="s">
        <v>155</v>
      </c>
      <c r="B54" s="117" t="s">
        <v>173</v>
      </c>
      <c r="C54" s="118" t="n">
        <v>0</v>
      </c>
      <c r="D54" s="118" t="n">
        <v>0</v>
      </c>
      <c r="E54" s="118" t="n">
        <v>0</v>
      </c>
      <c r="F54" s="124" t="n">
        <v>40</v>
      </c>
      <c r="G54" s="125" t="n">
        <v>2600</v>
      </c>
      <c r="H54" s="126" t="n">
        <v>52</v>
      </c>
      <c r="I54" s="122" t="s">
        <v>113</v>
      </c>
    </row>
    <row r="55" s="123" customFormat="true" ht="16.45" hidden="false" customHeight="true" outlineLevel="0" collapsed="false">
      <c r="A55" s="116" t="s">
        <v>155</v>
      </c>
      <c r="B55" s="117" t="s">
        <v>125</v>
      </c>
      <c r="C55" s="118" t="n">
        <v>10905</v>
      </c>
      <c r="D55" s="118" t="n">
        <v>1019231</v>
      </c>
      <c r="E55" s="118" t="n">
        <v>13356</v>
      </c>
      <c r="F55" s="124" t="n">
        <v>8731</v>
      </c>
      <c r="G55" s="125" t="n">
        <v>740477</v>
      </c>
      <c r="H55" s="126" t="n">
        <v>11027</v>
      </c>
      <c r="I55" s="122" t="n">
        <f aca="false">(+H55-E55)/E55</f>
        <v>-0.174378556454028</v>
      </c>
    </row>
    <row r="56" s="123" customFormat="true" ht="16.45" hidden="false" customHeight="true" outlineLevel="0" collapsed="false">
      <c r="A56" s="116" t="s">
        <v>186</v>
      </c>
      <c r="B56" s="117" t="s">
        <v>171</v>
      </c>
      <c r="C56" s="118" t="n">
        <v>252</v>
      </c>
      <c r="D56" s="118" t="n">
        <v>14112</v>
      </c>
      <c r="E56" s="118" t="n">
        <v>268</v>
      </c>
      <c r="F56" s="124" t="n">
        <v>0</v>
      </c>
      <c r="G56" s="125" t="n">
        <v>0</v>
      </c>
      <c r="H56" s="126" t="n">
        <v>0</v>
      </c>
      <c r="I56" s="122" t="n">
        <f aca="false">(+H56-E56)/E56</f>
        <v>-1</v>
      </c>
    </row>
    <row r="57" s="123" customFormat="true" ht="16.45" hidden="false" customHeight="true" outlineLevel="0" collapsed="false">
      <c r="A57" s="116" t="s">
        <v>186</v>
      </c>
      <c r="B57" s="117" t="s">
        <v>125</v>
      </c>
      <c r="C57" s="118" t="n">
        <v>145</v>
      </c>
      <c r="D57" s="118" t="n">
        <v>12997</v>
      </c>
      <c r="E57" s="118" t="n">
        <v>156</v>
      </c>
      <c r="F57" s="124" t="n">
        <v>104</v>
      </c>
      <c r="G57" s="125" t="n">
        <v>11220</v>
      </c>
      <c r="H57" s="126" t="n">
        <v>123</v>
      </c>
      <c r="I57" s="122" t="n">
        <f aca="false">(+H57-E57)/E57</f>
        <v>-0.211538461538462</v>
      </c>
    </row>
    <row r="58" s="123" customFormat="true" ht="16.45" hidden="false" customHeight="true" outlineLevel="0" collapsed="false">
      <c r="A58" s="116" t="s">
        <v>157</v>
      </c>
      <c r="B58" s="117" t="s">
        <v>125</v>
      </c>
      <c r="C58" s="118" t="n">
        <v>62</v>
      </c>
      <c r="D58" s="118" t="n">
        <v>6305</v>
      </c>
      <c r="E58" s="118" t="n">
        <v>68</v>
      </c>
      <c r="F58" s="124" t="n">
        <v>143</v>
      </c>
      <c r="G58" s="125" t="n">
        <v>14028</v>
      </c>
      <c r="H58" s="126" t="n">
        <v>171</v>
      </c>
      <c r="I58" s="122" t="n">
        <f aca="false">(+H58-E58)/E58</f>
        <v>1.51470588235294</v>
      </c>
    </row>
    <row r="59" s="123" customFormat="true" ht="16.45" hidden="false" customHeight="true" outlineLevel="0" collapsed="false">
      <c r="A59" s="116" t="s">
        <v>158</v>
      </c>
      <c r="B59" s="117" t="s">
        <v>187</v>
      </c>
      <c r="C59" s="118" t="n">
        <v>0</v>
      </c>
      <c r="D59" s="118" t="n">
        <v>13000</v>
      </c>
      <c r="E59" s="118" t="n">
        <v>131</v>
      </c>
      <c r="F59" s="124" t="n">
        <v>0</v>
      </c>
      <c r="G59" s="125" t="n">
        <v>0</v>
      </c>
      <c r="H59" s="126" t="n">
        <v>0</v>
      </c>
      <c r="I59" s="122" t="n">
        <f aca="false">(+H59-E59)/E59</f>
        <v>-1</v>
      </c>
    </row>
    <row r="60" s="123" customFormat="true" ht="16.45" hidden="false" customHeight="true" outlineLevel="0" collapsed="false">
      <c r="A60" s="116" t="s">
        <v>188</v>
      </c>
      <c r="B60" s="117" t="s">
        <v>125</v>
      </c>
      <c r="C60" s="118" t="n">
        <v>21</v>
      </c>
      <c r="D60" s="118" t="n">
        <v>2352</v>
      </c>
      <c r="E60" s="118" t="n">
        <v>24</v>
      </c>
      <c r="F60" s="124" t="n">
        <v>84</v>
      </c>
      <c r="G60" s="125" t="n">
        <v>9408</v>
      </c>
      <c r="H60" s="126" t="n">
        <v>99</v>
      </c>
      <c r="I60" s="122" t="n">
        <f aca="false">(+H60-E60)/E60</f>
        <v>3.125</v>
      </c>
    </row>
    <row r="61" s="123" customFormat="true" ht="16.45" hidden="false" customHeight="true" outlineLevel="0" collapsed="false">
      <c r="A61" s="116" t="s">
        <v>159</v>
      </c>
      <c r="B61" s="117" t="s">
        <v>116</v>
      </c>
      <c r="C61" s="118" t="n">
        <v>0</v>
      </c>
      <c r="D61" s="118" t="n">
        <v>2200</v>
      </c>
      <c r="E61" s="118" t="n">
        <v>44</v>
      </c>
      <c r="F61" s="124" t="n">
        <v>0</v>
      </c>
      <c r="G61" s="125" t="n">
        <v>0</v>
      </c>
      <c r="H61" s="126" t="n">
        <v>0</v>
      </c>
      <c r="I61" s="122" t="n">
        <f aca="false">(+H61-E61)/E61</f>
        <v>-1</v>
      </c>
    </row>
    <row r="62" s="123" customFormat="true" ht="16.45" hidden="false" customHeight="true" outlineLevel="0" collapsed="false">
      <c r="A62" s="116" t="s">
        <v>189</v>
      </c>
      <c r="B62" s="117" t="s">
        <v>171</v>
      </c>
      <c r="C62" s="118" t="n">
        <v>1260</v>
      </c>
      <c r="D62" s="118" t="n">
        <v>70560</v>
      </c>
      <c r="E62" s="118" t="n">
        <v>1341</v>
      </c>
      <c r="F62" s="124" t="n">
        <v>609</v>
      </c>
      <c r="G62" s="125" t="n">
        <v>34097</v>
      </c>
      <c r="H62" s="126" t="n">
        <v>648</v>
      </c>
      <c r="I62" s="122" t="n">
        <f aca="false">(+H62-E62)/E62</f>
        <v>-0.516778523489933</v>
      </c>
    </row>
    <row r="63" s="123" customFormat="true" ht="16.45" hidden="false" customHeight="true" outlineLevel="0" collapsed="false">
      <c r="A63" s="116" t="s">
        <v>161</v>
      </c>
      <c r="B63" s="117" t="s">
        <v>125</v>
      </c>
      <c r="C63" s="118" t="n">
        <v>20</v>
      </c>
      <c r="D63" s="118" t="n">
        <v>2240</v>
      </c>
      <c r="E63" s="118" t="n">
        <v>26</v>
      </c>
      <c r="F63" s="124" t="n">
        <v>0</v>
      </c>
      <c r="G63" s="125" t="n">
        <v>0</v>
      </c>
      <c r="H63" s="126" t="n">
        <v>0</v>
      </c>
      <c r="I63" s="122" t="n">
        <f aca="false">(+H63-E63)/E63</f>
        <v>-1</v>
      </c>
    </row>
    <row r="64" s="123" customFormat="true" ht="16.45" hidden="false" customHeight="true" outlineLevel="0" collapsed="false">
      <c r="A64" s="116" t="s">
        <v>162</v>
      </c>
      <c r="B64" s="117" t="s">
        <v>175</v>
      </c>
      <c r="C64" s="118" t="n">
        <v>1378</v>
      </c>
      <c r="D64" s="118" t="n">
        <v>82680</v>
      </c>
      <c r="E64" s="118" t="n">
        <v>2075</v>
      </c>
      <c r="F64" s="124" t="n">
        <v>918</v>
      </c>
      <c r="G64" s="125" t="n">
        <v>55080</v>
      </c>
      <c r="H64" s="126" t="n">
        <v>1383</v>
      </c>
      <c r="I64" s="122" t="n">
        <f aca="false">(+H64-E64)/E64</f>
        <v>-0.333493975903614</v>
      </c>
    </row>
    <row r="65" s="123" customFormat="true" ht="16.45" hidden="false" customHeight="true" outlineLevel="0" collapsed="false">
      <c r="A65" s="116" t="s">
        <v>163</v>
      </c>
      <c r="B65" s="117" t="s">
        <v>171</v>
      </c>
      <c r="C65" s="118" t="n">
        <v>0</v>
      </c>
      <c r="D65" s="118" t="n">
        <v>0</v>
      </c>
      <c r="E65" s="118" t="n">
        <v>0</v>
      </c>
      <c r="F65" s="124" t="n">
        <v>63</v>
      </c>
      <c r="G65" s="125" t="n">
        <v>3528</v>
      </c>
      <c r="H65" s="126" t="n">
        <v>67</v>
      </c>
      <c r="I65" s="122" t="s">
        <v>113</v>
      </c>
    </row>
    <row r="66" s="123" customFormat="true" ht="16.45" hidden="false" customHeight="true" outlineLevel="0" collapsed="false">
      <c r="A66" s="116" t="s">
        <v>163</v>
      </c>
      <c r="B66" s="117" t="s">
        <v>125</v>
      </c>
      <c r="C66" s="118" t="n">
        <v>0</v>
      </c>
      <c r="D66" s="118" t="n">
        <v>0</v>
      </c>
      <c r="E66" s="118" t="n">
        <v>0</v>
      </c>
      <c r="F66" s="124" t="n">
        <v>287</v>
      </c>
      <c r="G66" s="125" t="n">
        <v>26331</v>
      </c>
      <c r="H66" s="126" t="n">
        <v>320</v>
      </c>
      <c r="I66" s="122" t="s">
        <v>113</v>
      </c>
    </row>
    <row r="67" s="123" customFormat="true" ht="16.45" hidden="false" customHeight="true" outlineLevel="0" collapsed="false">
      <c r="A67" s="116" t="s">
        <v>190</v>
      </c>
      <c r="B67" s="117" t="s">
        <v>125</v>
      </c>
      <c r="C67" s="118" t="n">
        <v>20</v>
      </c>
      <c r="D67" s="118" t="n">
        <v>2240</v>
      </c>
      <c r="E67" s="118" t="n">
        <v>26</v>
      </c>
      <c r="F67" s="124" t="n">
        <v>21</v>
      </c>
      <c r="G67" s="125" t="n">
        <v>2205</v>
      </c>
      <c r="H67" s="126" t="n">
        <v>22</v>
      </c>
      <c r="I67" s="122" t="n">
        <f aca="false">(+H67-E67)/E67</f>
        <v>-0.153846153846154</v>
      </c>
    </row>
    <row r="68" s="123" customFormat="true" ht="16.45" hidden="false" customHeight="true" outlineLevel="0" collapsed="false">
      <c r="A68" s="116" t="s">
        <v>191</v>
      </c>
      <c r="B68" s="117" t="s">
        <v>192</v>
      </c>
      <c r="C68" s="118" t="n">
        <v>0</v>
      </c>
      <c r="D68" s="118" t="n">
        <v>0</v>
      </c>
      <c r="E68" s="118" t="n">
        <v>0</v>
      </c>
      <c r="F68" s="124" t="n">
        <v>80</v>
      </c>
      <c r="G68" s="125" t="n">
        <v>9280</v>
      </c>
      <c r="H68" s="126" t="n">
        <v>91</v>
      </c>
      <c r="I68" s="122" t="s">
        <v>113</v>
      </c>
    </row>
    <row r="69" s="123" customFormat="true" ht="16.45" hidden="false" customHeight="true" outlineLevel="0" collapsed="false">
      <c r="A69" s="116" t="s">
        <v>191</v>
      </c>
      <c r="B69" s="117" t="s">
        <v>193</v>
      </c>
      <c r="C69" s="118" t="n">
        <v>0</v>
      </c>
      <c r="D69" s="118" t="n">
        <v>0</v>
      </c>
      <c r="E69" s="118" t="n">
        <v>0</v>
      </c>
      <c r="F69" s="124" t="n">
        <v>8</v>
      </c>
      <c r="G69" s="125" t="n">
        <v>960</v>
      </c>
      <c r="H69" s="126" t="n">
        <v>10</v>
      </c>
      <c r="I69" s="122" t="s">
        <v>113</v>
      </c>
    </row>
    <row r="70" s="123" customFormat="true" ht="16.45" hidden="false" customHeight="true" outlineLevel="0" collapsed="false">
      <c r="A70" s="116" t="s">
        <v>191</v>
      </c>
      <c r="B70" s="117" t="s">
        <v>118</v>
      </c>
      <c r="C70" s="118" t="n">
        <v>0</v>
      </c>
      <c r="D70" s="118" t="n">
        <v>0</v>
      </c>
      <c r="E70" s="118" t="n">
        <v>0</v>
      </c>
      <c r="F70" s="124" t="n">
        <v>20</v>
      </c>
      <c r="G70" s="125" t="n">
        <v>2400</v>
      </c>
      <c r="H70" s="126" t="n">
        <v>24</v>
      </c>
      <c r="I70" s="122" t="s">
        <v>113</v>
      </c>
    </row>
    <row r="71" s="123" customFormat="true" ht="16.45" hidden="false" customHeight="true" outlineLevel="0" collapsed="false">
      <c r="A71" s="116" t="s">
        <v>191</v>
      </c>
      <c r="B71" s="117" t="s">
        <v>194</v>
      </c>
      <c r="C71" s="118" t="n">
        <v>0</v>
      </c>
      <c r="D71" s="118" t="n">
        <v>0</v>
      </c>
      <c r="E71" s="118" t="n">
        <v>0</v>
      </c>
      <c r="F71" s="124" t="n">
        <v>1103</v>
      </c>
      <c r="G71" s="125" t="n">
        <v>70275</v>
      </c>
      <c r="H71" s="126" t="n">
        <v>1334</v>
      </c>
      <c r="I71" s="122" t="s">
        <v>113</v>
      </c>
    </row>
    <row r="72" s="123" customFormat="true" ht="16.45" hidden="false" customHeight="true" outlineLevel="0" collapsed="false">
      <c r="A72" s="116" t="s">
        <v>191</v>
      </c>
      <c r="B72" s="117" t="s">
        <v>171</v>
      </c>
      <c r="C72" s="118" t="n">
        <v>252</v>
      </c>
      <c r="D72" s="118" t="n">
        <v>14112</v>
      </c>
      <c r="E72" s="118" t="n">
        <v>268</v>
      </c>
      <c r="F72" s="124" t="n">
        <v>273</v>
      </c>
      <c r="G72" s="125" t="n">
        <v>14931</v>
      </c>
      <c r="H72" s="126" t="n">
        <v>282</v>
      </c>
      <c r="I72" s="122" t="n">
        <f aca="false">(+H72-E72)/E72</f>
        <v>0.0522388059701493</v>
      </c>
    </row>
    <row r="73" s="123" customFormat="true" ht="16.45" hidden="false" customHeight="true" outlineLevel="0" collapsed="false">
      <c r="A73" s="116" t="s">
        <v>191</v>
      </c>
      <c r="B73" s="117" t="s">
        <v>195</v>
      </c>
      <c r="C73" s="118" t="n">
        <v>0</v>
      </c>
      <c r="D73" s="118" t="n">
        <v>0</v>
      </c>
      <c r="E73" s="118" t="n">
        <v>0</v>
      </c>
      <c r="F73" s="124" t="n">
        <v>73</v>
      </c>
      <c r="G73" s="125" t="n">
        <v>8760</v>
      </c>
      <c r="H73" s="126" t="n">
        <v>88</v>
      </c>
      <c r="I73" s="122" t="s">
        <v>113</v>
      </c>
    </row>
    <row r="74" s="123" customFormat="true" ht="16.45" hidden="false" customHeight="true" outlineLevel="0" collapsed="false">
      <c r="A74" s="116" t="s">
        <v>191</v>
      </c>
      <c r="B74" s="117" t="s">
        <v>123</v>
      </c>
      <c r="C74" s="118" t="n">
        <v>0</v>
      </c>
      <c r="D74" s="118" t="n">
        <v>0</v>
      </c>
      <c r="E74" s="118" t="n">
        <v>0</v>
      </c>
      <c r="F74" s="124" t="n">
        <v>20</v>
      </c>
      <c r="G74" s="125" t="n">
        <v>2400</v>
      </c>
      <c r="H74" s="126" t="n">
        <v>24</v>
      </c>
      <c r="I74" s="122" t="s">
        <v>113</v>
      </c>
    </row>
    <row r="75" s="123" customFormat="true" ht="16.45" hidden="false" customHeight="true" outlineLevel="0" collapsed="false">
      <c r="A75" s="116" t="s">
        <v>191</v>
      </c>
      <c r="B75" s="117" t="s">
        <v>124</v>
      </c>
      <c r="C75" s="118" t="n">
        <v>0</v>
      </c>
      <c r="D75" s="118" t="n">
        <v>0</v>
      </c>
      <c r="E75" s="118" t="n">
        <v>0</v>
      </c>
      <c r="F75" s="124" t="n">
        <v>302</v>
      </c>
      <c r="G75" s="125" t="n">
        <v>39160</v>
      </c>
      <c r="H75" s="126" t="n">
        <v>353</v>
      </c>
      <c r="I75" s="122" t="s">
        <v>113</v>
      </c>
    </row>
    <row r="76" s="123" customFormat="true" ht="16.45" hidden="false" customHeight="true" outlineLevel="0" collapsed="false">
      <c r="A76" s="116" t="s">
        <v>191</v>
      </c>
      <c r="B76" s="117" t="s">
        <v>125</v>
      </c>
      <c r="C76" s="118" t="n">
        <v>8584</v>
      </c>
      <c r="D76" s="118" t="n">
        <v>713578</v>
      </c>
      <c r="E76" s="118" t="n">
        <v>11104</v>
      </c>
      <c r="F76" s="124" t="n">
        <v>18383</v>
      </c>
      <c r="G76" s="125" t="n">
        <v>1440995</v>
      </c>
      <c r="H76" s="126" t="n">
        <v>20620</v>
      </c>
      <c r="I76" s="122" t="n">
        <f aca="false">(+H76-E76)/E76</f>
        <v>0.856988472622478</v>
      </c>
    </row>
    <row r="77" s="123" customFormat="true" ht="16.45" hidden="false" customHeight="true" outlineLevel="0" collapsed="false">
      <c r="A77" s="116" t="s">
        <v>191</v>
      </c>
      <c r="B77" s="117" t="s">
        <v>196</v>
      </c>
      <c r="C77" s="118" t="n">
        <v>0</v>
      </c>
      <c r="D77" s="118" t="n">
        <v>0</v>
      </c>
      <c r="E77" s="118" t="n">
        <v>0</v>
      </c>
      <c r="F77" s="124" t="n">
        <v>1971</v>
      </c>
      <c r="G77" s="125" t="n">
        <v>212891</v>
      </c>
      <c r="H77" s="126" t="n">
        <v>1875</v>
      </c>
      <c r="I77" s="122" t="s">
        <v>113</v>
      </c>
    </row>
    <row r="78" s="123" customFormat="true" ht="16.45" hidden="false" customHeight="true" outlineLevel="0" collapsed="false">
      <c r="A78" s="116" t="s">
        <v>166</v>
      </c>
      <c r="B78" s="117" t="s">
        <v>171</v>
      </c>
      <c r="C78" s="118" t="n">
        <v>0</v>
      </c>
      <c r="D78" s="118" t="n">
        <v>0</v>
      </c>
      <c r="E78" s="118" t="n">
        <v>0</v>
      </c>
      <c r="F78" s="124" t="n">
        <v>42</v>
      </c>
      <c r="G78" s="125" t="n">
        <v>2352</v>
      </c>
      <c r="H78" s="126" t="n">
        <v>45</v>
      </c>
      <c r="I78" s="122" t="s">
        <v>113</v>
      </c>
    </row>
    <row r="79" s="123" customFormat="true" ht="16.45" hidden="false" customHeight="true" outlineLevel="0" collapsed="false">
      <c r="A79" s="116" t="s">
        <v>166</v>
      </c>
      <c r="B79" s="117" t="s">
        <v>125</v>
      </c>
      <c r="C79" s="118" t="n">
        <v>120</v>
      </c>
      <c r="D79" s="118" t="n">
        <v>11700</v>
      </c>
      <c r="E79" s="118" t="n">
        <v>105</v>
      </c>
      <c r="F79" s="124" t="n">
        <v>81</v>
      </c>
      <c r="G79" s="125" t="n">
        <v>8605</v>
      </c>
      <c r="H79" s="126" t="n">
        <v>71</v>
      </c>
      <c r="I79" s="122" t="n">
        <f aca="false">(+H79-E79)/E79</f>
        <v>-0.323809523809524</v>
      </c>
    </row>
    <row r="80" s="123" customFormat="true" ht="16.45" hidden="false" customHeight="true" outlineLevel="0" collapsed="false">
      <c r="A80" s="116" t="s">
        <v>197</v>
      </c>
      <c r="B80" s="117" t="s">
        <v>187</v>
      </c>
      <c r="C80" s="118" t="n">
        <v>0</v>
      </c>
      <c r="D80" s="118" t="n">
        <v>5200</v>
      </c>
      <c r="E80" s="118" t="n">
        <v>105</v>
      </c>
      <c r="F80" s="124" t="n">
        <v>0</v>
      </c>
      <c r="G80" s="125" t="n">
        <v>0</v>
      </c>
      <c r="H80" s="126" t="n">
        <v>0</v>
      </c>
      <c r="I80" s="122" t="n">
        <f aca="false">(+H80-E80)/E80</f>
        <v>-1</v>
      </c>
    </row>
    <row r="81" s="123" customFormat="true" ht="16.45" hidden="false" customHeight="true" outlineLevel="0" collapsed="false">
      <c r="A81" s="116" t="s">
        <v>197</v>
      </c>
      <c r="B81" s="117" t="s">
        <v>125</v>
      </c>
      <c r="C81" s="118" t="n">
        <v>450</v>
      </c>
      <c r="D81" s="118" t="n">
        <v>40588</v>
      </c>
      <c r="E81" s="118" t="n">
        <v>565</v>
      </c>
      <c r="F81" s="124" t="n">
        <v>0</v>
      </c>
      <c r="G81" s="125" t="n">
        <v>0</v>
      </c>
      <c r="H81" s="126" t="n">
        <v>0</v>
      </c>
      <c r="I81" s="122" t="n">
        <f aca="false">(+H81-E81)/E81</f>
        <v>-1</v>
      </c>
    </row>
    <row r="82" s="123" customFormat="true" ht="16.45" hidden="false" customHeight="true" outlineLevel="0" collapsed="false">
      <c r="A82" s="116" t="s">
        <v>168</v>
      </c>
      <c r="B82" s="117" t="s">
        <v>121</v>
      </c>
      <c r="C82" s="118" t="n">
        <v>0</v>
      </c>
      <c r="D82" s="118" t="n">
        <v>0</v>
      </c>
      <c r="E82" s="118" t="n">
        <v>0</v>
      </c>
      <c r="F82" s="124" t="n">
        <v>58</v>
      </c>
      <c r="G82" s="125" t="n">
        <v>3248</v>
      </c>
      <c r="H82" s="126" t="n">
        <v>62</v>
      </c>
      <c r="I82" s="122" t="s">
        <v>113</v>
      </c>
    </row>
    <row r="83" s="123" customFormat="true" ht="16.45" hidden="false" customHeight="true" outlineLevel="0" collapsed="false">
      <c r="A83" s="116" t="s">
        <v>168</v>
      </c>
      <c r="B83" s="117" t="s">
        <v>125</v>
      </c>
      <c r="C83" s="118" t="n">
        <v>8282</v>
      </c>
      <c r="D83" s="118" t="n">
        <v>601829</v>
      </c>
      <c r="E83" s="118" t="n">
        <v>10046</v>
      </c>
      <c r="F83" s="124" t="n">
        <v>8709</v>
      </c>
      <c r="G83" s="125" t="n">
        <v>641347</v>
      </c>
      <c r="H83" s="126" t="n">
        <v>10746</v>
      </c>
      <c r="I83" s="122" t="n">
        <f aca="false">(+H83-E83)/E83</f>
        <v>0.0696794744176787</v>
      </c>
    </row>
    <row r="84" s="123" customFormat="true" ht="16.45" hidden="false" customHeight="true" outlineLevel="0" collapsed="false">
      <c r="A84" s="116" t="s">
        <v>169</v>
      </c>
      <c r="B84" s="117" t="s">
        <v>127</v>
      </c>
      <c r="C84" s="118" t="n">
        <v>0</v>
      </c>
      <c r="D84" s="118" t="n">
        <v>0</v>
      </c>
      <c r="E84" s="118" t="n">
        <v>0</v>
      </c>
      <c r="F84" s="124" t="n">
        <v>297</v>
      </c>
      <c r="G84" s="125" t="n">
        <v>17820</v>
      </c>
      <c r="H84" s="126" t="n">
        <v>447</v>
      </c>
      <c r="I84" s="122" t="s">
        <v>113</v>
      </c>
    </row>
    <row r="85" s="123" customFormat="true" ht="12.75" hidden="false" customHeight="true" outlineLevel="0" collapsed="false">
      <c r="A85" s="28"/>
      <c r="B85" s="127" t="s">
        <v>198</v>
      </c>
      <c r="C85" s="128" t="n">
        <f aca="false">SUM(C16:C84)</f>
        <v>55821</v>
      </c>
      <c r="D85" s="128" t="n">
        <f aca="false">SUM(D16:D84)</f>
        <v>4309157</v>
      </c>
      <c r="E85" s="129" t="n">
        <f aca="false">SUM(E16:E84)</f>
        <v>69650</v>
      </c>
      <c r="F85" s="130" t="n">
        <f aca="false">SUM(F16:F84)</f>
        <v>60441</v>
      </c>
      <c r="G85" s="131" t="n">
        <f aca="false">SUM(G16:G84)</f>
        <v>4504608</v>
      </c>
      <c r="H85" s="131" t="n">
        <f aca="false">SUM(H16:H84)</f>
        <v>72706</v>
      </c>
      <c r="I85" s="132" t="n">
        <f aca="false">(+H85-E85)/E85</f>
        <v>0.0438765254845657</v>
      </c>
    </row>
    <row r="86" s="123" customFormat="true" ht="12.75" hidden="false" customHeight="true" outlineLevel="0" collapsed="false">
      <c r="A86" s="17"/>
      <c r="B86" s="17"/>
      <c r="C86" s="17"/>
      <c r="D86" s="17"/>
      <c r="E86" s="17"/>
      <c r="F86" s="17"/>
      <c r="G86" s="133" t="s">
        <v>132</v>
      </c>
      <c r="H86" s="133"/>
      <c r="I86" s="134" t="n">
        <f aca="false">+(F85-C85)/C85</f>
        <v>0.0827645509754394</v>
      </c>
    </row>
    <row r="87" s="123" customFormat="true" ht="11.25" hidden="false" customHeight="false" outlineLevel="0" collapsed="false">
      <c r="A87" s="17"/>
      <c r="B87" s="17"/>
      <c r="C87" s="17"/>
      <c r="D87" s="17"/>
      <c r="E87" s="17"/>
      <c r="F87" s="17"/>
      <c r="G87" s="17"/>
      <c r="H87" s="17"/>
      <c r="I87" s="17"/>
    </row>
    <row r="88" s="123" customFormat="true" ht="11.25" hidden="false" customHeight="false" outlineLevel="0" collapsed="false">
      <c r="A88" s="17"/>
      <c r="B88" s="17"/>
      <c r="C88" s="17"/>
      <c r="D88" s="17"/>
      <c r="E88" s="17"/>
      <c r="F88" s="17"/>
      <c r="G88" s="17"/>
      <c r="H88" s="17"/>
      <c r="I88" s="17"/>
    </row>
    <row r="89" s="123" customFormat="true" ht="11.25" hidden="false" customHeight="false" outlineLevel="0" collapsed="false">
      <c r="A89" s="17"/>
      <c r="B89" s="17"/>
      <c r="C89" s="17"/>
      <c r="D89" s="17"/>
      <c r="E89" s="17"/>
      <c r="F89" s="17"/>
      <c r="G89" s="17"/>
      <c r="H89" s="17"/>
      <c r="I89" s="17"/>
    </row>
    <row r="90" s="123" customFormat="true" ht="11.25" hidden="false" customHeight="false" outlineLevel="0" collapsed="false">
      <c r="A90" s="17"/>
      <c r="B90" s="17"/>
      <c r="C90" s="17"/>
      <c r="D90" s="17"/>
      <c r="E90" s="17"/>
      <c r="F90" s="17"/>
      <c r="G90" s="17"/>
      <c r="H90" s="17"/>
      <c r="I90" s="17"/>
    </row>
    <row r="91" s="123" customFormat="true" ht="11.25" hidden="false" customHeight="false" outlineLevel="0" collapsed="false">
      <c r="A91" s="17"/>
      <c r="B91" s="17"/>
      <c r="C91" s="17"/>
      <c r="D91" s="17"/>
      <c r="E91" s="17"/>
      <c r="F91" s="17"/>
      <c r="G91" s="17"/>
      <c r="H91" s="17"/>
      <c r="I91" s="17"/>
    </row>
    <row r="92" s="123" customFormat="true" ht="11.25" hidden="false" customHeight="false" outlineLevel="0" collapsed="false">
      <c r="A92" s="17"/>
      <c r="B92" s="17"/>
      <c r="C92" s="17"/>
      <c r="D92" s="17"/>
      <c r="E92" s="17"/>
      <c r="F92" s="17"/>
      <c r="G92" s="17"/>
      <c r="H92" s="17"/>
      <c r="I92" s="17"/>
    </row>
    <row r="93" s="123" customFormat="true" ht="11.25" hidden="false" customHeight="false" outlineLevel="0" collapsed="false">
      <c r="A93" s="17"/>
      <c r="B93" s="17"/>
      <c r="C93" s="17"/>
      <c r="D93" s="17"/>
      <c r="E93" s="17"/>
      <c r="F93" s="17"/>
      <c r="G93" s="17"/>
      <c r="H93" s="17"/>
      <c r="I93" s="17"/>
    </row>
    <row r="94" s="123" customFormat="true" ht="11.25" hidden="false" customHeight="false" outlineLevel="0" collapsed="false">
      <c r="A94" s="17"/>
      <c r="B94" s="17"/>
      <c r="C94" s="17"/>
      <c r="D94" s="17"/>
      <c r="E94" s="17"/>
      <c r="F94" s="17"/>
      <c r="G94" s="17"/>
      <c r="H94" s="17"/>
      <c r="I94" s="17"/>
    </row>
    <row r="95" s="123" customFormat="true" ht="11.25" hidden="false" customHeight="false" outlineLevel="0" collapsed="false">
      <c r="A95" s="17"/>
      <c r="B95" s="17"/>
      <c r="C95" s="17"/>
      <c r="D95" s="17"/>
      <c r="E95" s="17"/>
      <c r="F95" s="17"/>
      <c r="G95" s="17"/>
      <c r="H95" s="17"/>
      <c r="I95" s="17"/>
    </row>
    <row r="96" s="123" customFormat="true" ht="11.25" hidden="false" customHeight="false" outlineLevel="0" collapsed="false">
      <c r="A96" s="17"/>
      <c r="B96" s="17"/>
      <c r="C96" s="17"/>
      <c r="D96" s="17"/>
      <c r="E96" s="17"/>
      <c r="F96" s="17"/>
      <c r="G96" s="17"/>
      <c r="H96" s="17"/>
      <c r="I96" s="17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G86:H86"/>
  </mergeCells>
  <printOptions headings="false" gridLines="false" gridLinesSet="true" horizontalCentered="false" verticalCentered="false"/>
  <pageMargins left="0.945138888888889" right="0.275694444444444" top="0.39375" bottom="0.433333333333333" header="0.511811023622047" footer="0"/>
  <pageSetup paperSize="9" scale="9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2015-04-15T02:22:17Z</dcterms:created>
  <dc:creator>Daniel Sancho</dc:creator>
  <dc:description/>
  <dc:language>es-ES</dc:language>
  <cp:lastModifiedBy/>
  <cp:lastPrinted>2019-01-30T00:30:02Z</cp:lastPrinted>
  <dcterms:modified xsi:type="dcterms:W3CDTF">2023-04-02T19:10:52Z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