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3/Estad2023/SAE+BHI/"/>
    </mc:Choice>
  </mc:AlternateContent>
  <xr:revisionPtr revIDLastSave="426" documentId="11_3027760587DDB9893E99DE4B7EF170EAC18AED29" xr6:coauthVersionLast="47" xr6:coauthVersionMax="47" xr10:uidLastSave="{62A0BC7D-C813-4EB8-865C-1B7DE6CB8CB1}"/>
  <bookViews>
    <workbookView xWindow="-120" yWindow="-120" windowWidth="29040" windowHeight="15720" tabRatio="500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Print_Area" localSheetId="1">buques!$A$1:$G$53</definedName>
    <definedName name="_xlnm.Print_Area" localSheetId="5">'esp x destino'!$A$1:$I$109</definedName>
    <definedName name="_xlnm.Print_Area" localSheetId="4">'especie y destino'!$A$1:$H$82</definedName>
    <definedName name="_xlnm.Print_Area" localSheetId="3">'peras y manz'!$A$1:$F$46</definedName>
    <definedName name="_xlnm.Print_Area" localSheetId="0">Principal!$A$1:$G$60</definedName>
    <definedName name="Excel_BuiltIn__FilterDatabase" localSheetId="1">buques!$A$12:$G$53</definedName>
    <definedName name="Excel_BuiltIn__FilterDatabase" localSheetId="2">exportadores!$A$12:$D$16</definedName>
    <definedName name="Excel_BuiltIn__FilterDatabase_2">buques!$A$12:$G$53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destino'!$A$15:$I$109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destino'!$40:$41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5" i="6" l="1"/>
  <c r="I104" i="6"/>
  <c r="I103" i="6"/>
  <c r="I102" i="6"/>
  <c r="I100" i="6"/>
  <c r="I99" i="6"/>
  <c r="I98" i="6"/>
  <c r="I97" i="6"/>
  <c r="I94" i="6"/>
  <c r="I90" i="6"/>
  <c r="I84" i="6"/>
  <c r="I82" i="6"/>
  <c r="I81" i="6"/>
  <c r="I80" i="6"/>
  <c r="I79" i="6"/>
  <c r="I78" i="6"/>
  <c r="I76" i="6"/>
  <c r="I75" i="6"/>
  <c r="I73" i="6"/>
  <c r="I72" i="6"/>
  <c r="I71" i="6"/>
  <c r="I70" i="6"/>
  <c r="I68" i="6"/>
  <c r="I67" i="6"/>
  <c r="I66" i="6"/>
  <c r="I63" i="6"/>
  <c r="I62" i="6"/>
  <c r="I61" i="6"/>
  <c r="I60" i="6"/>
  <c r="I58" i="6"/>
  <c r="I57" i="6"/>
  <c r="I55" i="6"/>
  <c r="I54" i="6"/>
  <c r="I52" i="6"/>
  <c r="I51" i="6"/>
  <c r="I49" i="6"/>
  <c r="I47" i="6"/>
  <c r="I46" i="6"/>
  <c r="I45" i="6"/>
  <c r="I43" i="6"/>
  <c r="I42" i="6"/>
  <c r="I41" i="6"/>
  <c r="I40" i="6"/>
  <c r="I37" i="6"/>
  <c r="I36" i="6"/>
  <c r="I35" i="6"/>
  <c r="I33" i="6"/>
  <c r="I31" i="6"/>
  <c r="I30" i="6"/>
  <c r="I29" i="6"/>
  <c r="I28" i="6"/>
  <c r="I27" i="6"/>
  <c r="I26" i="6"/>
  <c r="I25" i="6"/>
  <c r="I24" i="6"/>
  <c r="I23" i="6"/>
  <c r="I21" i="6"/>
  <c r="I20" i="6"/>
  <c r="H79" i="5"/>
  <c r="H78" i="5"/>
  <c r="H76" i="5"/>
  <c r="H75" i="5"/>
  <c r="H73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7" i="5"/>
  <c r="H46" i="5"/>
  <c r="H45" i="5"/>
  <c r="H44" i="5"/>
  <c r="H34" i="5"/>
  <c r="H33" i="5"/>
  <c r="H32" i="5"/>
  <c r="H31" i="5"/>
  <c r="H30" i="5"/>
  <c r="H29" i="5"/>
  <c r="H24" i="5"/>
  <c r="H23" i="5"/>
  <c r="F53" i="2"/>
  <c r="E53" i="2"/>
  <c r="D53" i="2"/>
  <c r="H108" i="6" l="1"/>
  <c r="G108" i="6"/>
  <c r="F108" i="6"/>
  <c r="E108" i="6"/>
  <c r="D108" i="6"/>
  <c r="C108" i="6"/>
  <c r="I19" i="6"/>
  <c r="I18" i="6"/>
  <c r="I17" i="6"/>
  <c r="I16" i="6"/>
  <c r="F12" i="6"/>
  <c r="G81" i="5"/>
  <c r="F81" i="5"/>
  <c r="E81" i="5"/>
  <c r="D81" i="5"/>
  <c r="C81" i="5"/>
  <c r="B81" i="5"/>
  <c r="H43" i="5"/>
  <c r="H42" i="5"/>
  <c r="G37" i="5"/>
  <c r="F37" i="5"/>
  <c r="E37" i="5"/>
  <c r="D37" i="5"/>
  <c r="C37" i="5"/>
  <c r="B37" i="5"/>
  <c r="H20" i="5"/>
  <c r="E12" i="5"/>
  <c r="D47" i="4"/>
  <c r="E43" i="4" s="1"/>
  <c r="C47" i="4"/>
  <c r="B47" i="4"/>
  <c r="E11" i="4"/>
  <c r="D74" i="3"/>
  <c r="E68" i="3" s="1"/>
  <c r="C74" i="3"/>
  <c r="B74" i="3"/>
  <c r="E10" i="3"/>
  <c r="F10" i="2"/>
  <c r="I109" i="6" l="1"/>
  <c r="H82" i="5"/>
  <c r="H37" i="5"/>
  <c r="H38" i="5"/>
  <c r="I108" i="6"/>
  <c r="H81" i="5"/>
  <c r="E13" i="4"/>
  <c r="E32" i="4"/>
  <c r="E17" i="4"/>
  <c r="E39" i="4"/>
  <c r="E21" i="4"/>
  <c r="E30" i="4"/>
  <c r="E25" i="4"/>
  <c r="E35" i="4"/>
  <c r="E46" i="4"/>
  <c r="E69" i="3"/>
  <c r="E73" i="3"/>
  <c r="E60" i="3"/>
  <c r="E28" i="3"/>
  <c r="E34" i="3"/>
  <c r="E71" i="3"/>
  <c r="E18" i="3"/>
  <c r="E45" i="3"/>
  <c r="E23" i="3"/>
  <c r="E55" i="3"/>
  <c r="E14" i="3"/>
  <c r="E20" i="3"/>
  <c r="E25" i="3"/>
  <c r="E31" i="3"/>
  <c r="E29" i="3"/>
  <c r="E46" i="3"/>
  <c r="E42" i="3"/>
  <c r="E63" i="3"/>
  <c r="E72" i="3"/>
  <c r="E16" i="3"/>
  <c r="E21" i="3"/>
  <c r="E32" i="3"/>
  <c r="E30" i="3"/>
  <c r="E37" i="3"/>
  <c r="E50" i="3"/>
  <c r="E38" i="3"/>
  <c r="E66" i="3"/>
  <c r="E15" i="3"/>
  <c r="E22" i="3"/>
  <c r="E24" i="3"/>
  <c r="E33" i="3"/>
  <c r="E40" i="3"/>
  <c r="E51" i="3"/>
  <c r="E56" i="3"/>
  <c r="E62" i="3"/>
  <c r="E36" i="3"/>
  <c r="E43" i="3"/>
  <c r="E47" i="3"/>
  <c r="E52" i="3"/>
  <c r="E57" i="3"/>
  <c r="E59" i="3"/>
  <c r="E64" i="3"/>
  <c r="E61" i="3"/>
  <c r="E13" i="3"/>
  <c r="E19" i="3"/>
  <c r="E17" i="3"/>
  <c r="E26" i="3"/>
  <c r="E27" i="3"/>
  <c r="E35" i="3"/>
  <c r="E39" i="3"/>
  <c r="E44" i="3"/>
  <c r="E49" i="3"/>
  <c r="E54" i="3"/>
  <c r="E41" i="3"/>
  <c r="E58" i="3"/>
  <c r="E65" i="3"/>
  <c r="E70" i="3"/>
  <c r="E48" i="3"/>
  <c r="E53" i="3"/>
  <c r="E67" i="3"/>
  <c r="E18" i="4"/>
  <c r="E16" i="4"/>
  <c r="E28" i="4"/>
  <c r="E29" i="4"/>
  <c r="E33" i="4"/>
  <c r="E38" i="4"/>
  <c r="E41" i="4"/>
  <c r="E44" i="4"/>
  <c r="E14" i="4"/>
  <c r="E19" i="4"/>
  <c r="E22" i="4"/>
  <c r="E24" i="4"/>
  <c r="E31" i="4"/>
  <c r="E34" i="4"/>
  <c r="E40" i="4"/>
  <c r="E42" i="4"/>
  <c r="E45" i="4"/>
  <c r="E47" i="4"/>
  <c r="E15" i="4"/>
  <c r="E20" i="4"/>
  <c r="E23" i="4"/>
  <c r="E27" i="4"/>
  <c r="E26" i="4"/>
  <c r="E37" i="4"/>
  <c r="E36" i="4"/>
  <c r="E74" i="3" l="1"/>
</calcChain>
</file>

<file path=xl/sharedStrings.xml><?xml version="1.0" encoding="utf-8"?>
<sst xmlns="http://schemas.openxmlformats.org/spreadsheetml/2006/main" count="540" uniqueCount="230">
  <si>
    <t xml:space="preserve"> </t>
  </si>
  <si>
    <t>TEMPORADA 2023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</si>
  <si>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</si>
  <si>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</si>
  <si>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</si>
  <si>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</si>
  <si>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</si>
  <si>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Buques - Temporada 2023</t>
  </si>
  <si>
    <t>N°</t>
  </si>
  <si>
    <t>BUQUE</t>
  </si>
  <si>
    <t>FECHA</t>
  </si>
  <si>
    <t>PALLETS</t>
  </si>
  <si>
    <t>BULTOS</t>
  </si>
  <si>
    <t>TONELADAS</t>
  </si>
  <si>
    <t>PUERTO</t>
  </si>
  <si>
    <t xml:space="preserve">MADRID TRADER V303  </t>
  </si>
  <si>
    <t>PBHI</t>
  </si>
  <si>
    <t xml:space="preserve">LONDON TRADER V 304 </t>
  </si>
  <si>
    <t xml:space="preserve">BALTIC JASMINE      </t>
  </si>
  <si>
    <t>PSAE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</si>
  <si>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</si>
  <si>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</si>
  <si>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</si>
  <si>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</si>
  <si>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</si>
  <si>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</si>
  <si>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</si>
  <si>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</si>
  <si>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PORTSMOUTH V307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</si>
  <si>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</si>
  <si>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</si>
  <si>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</si>
  <si>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</si>
  <si>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</si>
  <si>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PORTSMOUTH V309     </t>
  </si>
  <si>
    <t xml:space="preserve">ICE RUNNER          </t>
  </si>
  <si>
    <t>LONDON TRADER 311 HS</t>
  </si>
  <si>
    <t>LONDON TRADER 311 MK</t>
  </si>
  <si>
    <t xml:space="preserve">PORTSMOUTH V311     </t>
  </si>
  <si>
    <t xml:space="preserve">MERIDIAN 312 HS     </t>
  </si>
  <si>
    <t xml:space="preserve">MERIDIAN 312 MK     </t>
  </si>
  <si>
    <t xml:space="preserve">CROWN RUBY          </t>
  </si>
  <si>
    <t>Totales</t>
  </si>
  <si>
    <t>Exportadores - Temporada 2023</t>
  </si>
  <si>
    <t>EXPORTADOR</t>
  </si>
  <si>
    <t>% DIST</t>
  </si>
  <si>
    <t>PAT. FRUITS TRADE SA</t>
  </si>
  <si>
    <t xml:space="preserve">PAI S.A.            </t>
  </si>
  <si>
    <t xml:space="preserve">DOW ARGENTINA       </t>
  </si>
  <si>
    <t xml:space="preserve">MOÑO AZUL S.A.      </t>
  </si>
  <si>
    <t xml:space="preserve">STD FRUIT ARG. S.A. </t>
  </si>
  <si>
    <t xml:space="preserve">EMELKA S.A.         </t>
  </si>
  <si>
    <t xml:space="preserve">TRES ASES S.A.      </t>
  </si>
  <si>
    <t xml:space="preserve">BATTAGLIO ARG. SA   </t>
  </si>
  <si>
    <t xml:space="preserve">KLEPPE S.A.         </t>
  </si>
  <si>
    <t xml:space="preserve">BOSCHI HNOS S.A.    </t>
  </si>
  <si>
    <t xml:space="preserve">UNIPAR INDUPA SAIC  </t>
  </si>
  <si>
    <t xml:space="preserve">CLASICA S.R.L.      </t>
  </si>
  <si>
    <t xml:space="preserve">DON CLEMENTE SRL    </t>
  </si>
  <si>
    <t>FRUTAS SENSACION SRL</t>
  </si>
  <si>
    <t>PROARCO PATAGONIA SA</t>
  </si>
  <si>
    <t xml:space="preserve">FRUIT WORLD SA      </t>
  </si>
  <si>
    <t>FRIGORI CINCO SALTOS</t>
  </si>
  <si>
    <t xml:space="preserve">AGROFRUITS SRL      </t>
  </si>
  <si>
    <t xml:space="preserve">ECOFRUT SA          </t>
  </si>
  <si>
    <t xml:space="preserve">TREVISUR SA         </t>
  </si>
  <si>
    <t xml:space="preserve">AMERICANA SHIPPING  </t>
  </si>
  <si>
    <t xml:space="preserve">LA CONQUISTA SRL    </t>
  </si>
  <si>
    <t xml:space="preserve">CASTRO FRANCO G.    </t>
  </si>
  <si>
    <t xml:space="preserve">VERFRUT             </t>
  </si>
  <si>
    <t xml:space="preserve">TEOREMA SRL         </t>
  </si>
  <si>
    <t xml:space="preserve">FRUIT AND HEALTH SA </t>
  </si>
  <si>
    <t xml:space="preserve">RAFICO S.A          </t>
  </si>
  <si>
    <t xml:space="preserve">RAMON TUMA SA       </t>
  </si>
  <si>
    <t xml:space="preserve">TERRAFRUIT          </t>
  </si>
  <si>
    <t xml:space="preserve">MIELE S.A.          </t>
  </si>
  <si>
    <t xml:space="preserve">ALZA  S.A.S.        </t>
  </si>
  <si>
    <t xml:space="preserve">FRUTUCUMAN SA       </t>
  </si>
  <si>
    <t xml:space="preserve">GOLDEN EXPORTSRL    </t>
  </si>
  <si>
    <t xml:space="preserve">PADILLA             </t>
  </si>
  <si>
    <t xml:space="preserve">RUCARAY             </t>
  </si>
  <si>
    <t xml:space="preserve">MI VIEJO SA         </t>
  </si>
  <si>
    <t xml:space="preserve">MISTICA SRL         </t>
  </si>
  <si>
    <t xml:space="preserve">AGROSAN             </t>
  </si>
  <si>
    <t xml:space="preserve">CIPOLE S.A.S        </t>
  </si>
  <si>
    <t xml:space="preserve">FRESH AND GOOD SPA  </t>
  </si>
  <si>
    <t xml:space="preserve">TERRUÑO DE LA PATAG </t>
  </si>
  <si>
    <t xml:space="preserve">PARCEIROS SUL A. SA </t>
  </si>
  <si>
    <t xml:space="preserve">ARGESA SA           </t>
  </si>
  <si>
    <t xml:space="preserve">GEOFRUT             </t>
  </si>
  <si>
    <t xml:space="preserve">THE O'STRAD.COMP.SA </t>
  </si>
  <si>
    <t xml:space="preserve">SUMMERLAND          </t>
  </si>
  <si>
    <t xml:space="preserve">VIÑAS DEL LAGO      </t>
  </si>
  <si>
    <t>BRONSTRUP ARANDA SRL</t>
  </si>
  <si>
    <t xml:space="preserve">CAUQUEN ARG. SA     </t>
  </si>
  <si>
    <t xml:space="preserve">ENTRE VALLES        </t>
  </si>
  <si>
    <t>LIBRES DEL PLATA SRL</t>
  </si>
  <si>
    <t>BUENA COSECHA S.R.L.</t>
  </si>
  <si>
    <t>TOTAL FRUIT COMERC S</t>
  </si>
  <si>
    <t xml:space="preserve">FRUIT GROWERS CHILE </t>
  </si>
  <si>
    <t xml:space="preserve">EXPO FRUIT GROWERS  </t>
  </si>
  <si>
    <t xml:space="preserve">EXSER               </t>
  </si>
  <si>
    <t xml:space="preserve">GRAVO               </t>
  </si>
  <si>
    <t>Total Gral.</t>
  </si>
  <si>
    <t>Exportadores - Temporada 2023 (Manzana y Pera)</t>
  </si>
  <si>
    <t>Comparativos Temporada 2022 Vs. 2023 Especies y Destinos</t>
  </si>
  <si>
    <t>Temporada 2022</t>
  </si>
  <si>
    <t>Temporada 2023</t>
  </si>
  <si>
    <t>% VAR</t>
  </si>
  <si>
    <t>ESPECIE</t>
  </si>
  <si>
    <t>en TONS</t>
  </si>
  <si>
    <t>CEBOLLA</t>
  </si>
  <si>
    <t>---%</t>
  </si>
  <si>
    <t>CIRUELA</t>
  </si>
  <si>
    <t>DURAZNO</t>
  </si>
  <si>
    <t>GIRASOL</t>
  </si>
  <si>
    <t>KIWI</t>
  </si>
  <si>
    <t>LIMON</t>
  </si>
  <si>
    <t>MAIZ PISING</t>
  </si>
  <si>
    <t>MANZANA</t>
  </si>
  <si>
    <t>NECT-CIRU</t>
  </si>
  <si>
    <t>NECT-DURAZ</t>
  </si>
  <si>
    <t>NECTARIN</t>
  </si>
  <si>
    <t>PERA</t>
  </si>
  <si>
    <t>PLIC.DE VIN</t>
  </si>
  <si>
    <t>POLIETILENO</t>
  </si>
  <si>
    <t>SEM GRAN</t>
  </si>
  <si>
    <t>SODA CAUST</t>
  </si>
  <si>
    <t>UVA</t>
  </si>
  <si>
    <t>Total</t>
  </si>
  <si>
    <t>Variación en pallets:</t>
  </si>
  <si>
    <t>TEMPORADA 2022</t>
  </si>
  <si>
    <t>DESTINO</t>
  </si>
  <si>
    <t>ALEMANIA</t>
  </si>
  <si>
    <t>ARABIA</t>
  </si>
  <si>
    <t>BELGICA</t>
  </si>
  <si>
    <t>BRASIL</t>
  </si>
  <si>
    <t>CANADA</t>
  </si>
  <si>
    <t>CHILE</t>
  </si>
  <si>
    <t>CHINA</t>
  </si>
  <si>
    <t>COLOMBIA</t>
  </si>
  <si>
    <t>DINAMARCA</t>
  </si>
  <si>
    <t>ECUADOR</t>
  </si>
  <si>
    <t>EMIRATOS ARABES</t>
  </si>
  <si>
    <t>ESPAÑA</t>
  </si>
  <si>
    <t>FINLANDIA</t>
  </si>
  <si>
    <t>FRANCIA</t>
  </si>
  <si>
    <t>GRECIA</t>
  </si>
  <si>
    <t>HOLANDA</t>
  </si>
  <si>
    <t>INDIA</t>
  </si>
  <si>
    <t>INGLATERRA</t>
  </si>
  <si>
    <t>IRLANDA</t>
  </si>
  <si>
    <t>ISRAEL</t>
  </si>
  <si>
    <t>ITALIA</t>
  </si>
  <si>
    <t>LIBIA</t>
  </si>
  <si>
    <t>LITUANIA</t>
  </si>
  <si>
    <t>MARRUECOS</t>
  </si>
  <si>
    <t>MEXICO</t>
  </si>
  <si>
    <t>NORUEGA</t>
  </si>
  <si>
    <t>OMAN</t>
  </si>
  <si>
    <t>PERU</t>
  </si>
  <si>
    <t>PORTUGAL</t>
  </si>
  <si>
    <t>QATAR</t>
  </si>
  <si>
    <t>RUSIA</t>
  </si>
  <si>
    <t>SUECIA</t>
  </si>
  <si>
    <t>TURQUIA</t>
  </si>
  <si>
    <t>U.S.A.</t>
  </si>
  <si>
    <t>URUGUAY</t>
  </si>
  <si>
    <t>Comparativos Temporada 2022 Vs. 2023 Especies por Destinos</t>
  </si>
  <si>
    <t xml:space="preserve">MANZANA </t>
  </si>
  <si>
    <t xml:space="preserve">BELGICA </t>
  </si>
  <si>
    <t xml:space="preserve">CEBOLLA </t>
  </si>
  <si>
    <t xml:space="preserve">PLIC.DE VIN </t>
  </si>
  <si>
    <t xml:space="preserve">POLIETILENO </t>
  </si>
  <si>
    <t xml:space="preserve">CHILE </t>
  </si>
  <si>
    <t xml:space="preserve">CHINA </t>
  </si>
  <si>
    <t xml:space="preserve">DINAMARCA </t>
  </si>
  <si>
    <t xml:space="preserve">ECUADOR </t>
  </si>
  <si>
    <t xml:space="preserve">EMIRATOS ARABES </t>
  </si>
  <si>
    <t xml:space="preserve">FINLANDIA </t>
  </si>
  <si>
    <t xml:space="preserve">FRANCIA </t>
  </si>
  <si>
    <t xml:space="preserve">HOLANDA </t>
  </si>
  <si>
    <t xml:space="preserve">INDIA </t>
  </si>
  <si>
    <t xml:space="preserve">IRLANDA </t>
  </si>
  <si>
    <t xml:space="preserve">LIBIA </t>
  </si>
  <si>
    <t xml:space="preserve">MAIZ PISING </t>
  </si>
  <si>
    <t xml:space="preserve">MARRUECOS </t>
  </si>
  <si>
    <t xml:space="preserve">NORUEGA </t>
  </si>
  <si>
    <t xml:space="preserve">QATAR </t>
  </si>
  <si>
    <t xml:space="preserve">RUSIA </t>
  </si>
  <si>
    <t xml:space="preserve">CIRUELA </t>
  </si>
  <si>
    <t xml:space="preserve">DURAZNO </t>
  </si>
  <si>
    <t xml:space="preserve">LIMON </t>
  </si>
  <si>
    <t xml:space="preserve">NECT-CIRU </t>
  </si>
  <si>
    <t xml:space="preserve">UVA </t>
  </si>
  <si>
    <t xml:space="preserve">TURQUIA </t>
  </si>
  <si>
    <t>totales</t>
  </si>
  <si>
    <t>Datos al 30/04/2023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</si>
  <si>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</si>
  <si>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</si>
  <si>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</si>
  <si>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</si>
  <si>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</si>
  <si>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</si>
  <si>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</si>
  <si>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</si>
  <si>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</si>
  <si>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</si>
  <si>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</si>
  <si>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</si>
  <si>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PORTSMOUTH V315     </t>
  </si>
  <si>
    <t xml:space="preserve">PORTSMOUTH V317     </t>
  </si>
  <si>
    <t xml:space="preserve">AGRO ALIMENTAR SA   </t>
  </si>
  <si>
    <t xml:space="preserve">ARGENOVA SA         </t>
  </si>
  <si>
    <t>EL PATO MAQUINAS AGR</t>
  </si>
  <si>
    <t xml:space="preserve">WHITE GULF SA       </t>
  </si>
  <si>
    <t>CALA CONG</t>
  </si>
  <si>
    <t>MAQUINARIA</t>
  </si>
  <si>
    <t>PESCADO</t>
  </si>
  <si>
    <t>ZAPALLO</t>
  </si>
  <si>
    <t xml:space="preserve">RUMANIA             </t>
  </si>
  <si>
    <t xml:space="preserve">SENEGAL             </t>
  </si>
  <si>
    <t xml:space="preserve">SINGAPUR            </t>
  </si>
  <si>
    <t xml:space="preserve">TAILANDIA           </t>
  </si>
  <si>
    <t>RUMANIA</t>
  </si>
  <si>
    <t>SENEGAL</t>
  </si>
  <si>
    <t>SINGAPUR</t>
  </si>
  <si>
    <t xml:space="preserve">MANZANA             </t>
  </si>
  <si>
    <t xml:space="preserve">PERA                </t>
  </si>
  <si>
    <t>TAILANDIA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</si>
</sst>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0.0%"/>
    <numFmt numFmtId="171" formatCode="_(* #,##0_);_(* \(#,##0\);_(* \-??_);_(@_)"/>
    <numFmt numFmtId="172" formatCode="0.000\ %"/>
  </numFmts>
  <fonts count="25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i/>
      <sz val="16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8"/>
      <color rgb="FF000080"/>
      <name val="Arial"/>
      <family val="2"/>
      <charset val="1"/>
    </font>
    <font>
      <sz val="10"/>
      <color rgb="FF000080"/>
      <name val="Consolas"/>
      <family val="3"/>
      <charset val="1"/>
    </font>
    <font>
      <b/>
      <sz val="10"/>
      <color rgb="FF000080"/>
      <name val="Consolas"/>
      <family val="3"/>
      <charset val="1"/>
    </font>
    <font>
      <b/>
      <sz val="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262626"/>
      <name val="Consolas"/>
      <family val="3"/>
      <charset val="1"/>
    </font>
    <font>
      <sz val="9"/>
      <name val="Consolas"/>
      <family val="3"/>
      <charset val="1"/>
    </font>
    <font>
      <sz val="1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8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 style="thin">
        <color rgb="FF3A3935"/>
      </top>
      <bottom/>
      <diagonal/>
    </border>
  </borders>
  <cellStyleXfs count="8">
    <xf numFmtId="0" fontId="0" fillId="0" borderId="0"/>
    <xf numFmtId="167" fontId="24" fillId="0" borderId="0" applyBorder="0" applyProtection="0"/>
    <xf numFmtId="165" fontId="24" fillId="0" borderId="0" applyBorder="0" applyProtection="0"/>
    <xf numFmtId="0" fontId="5" fillId="0" borderId="0" applyBorder="0" applyProtection="0"/>
    <xf numFmtId="164" fontId="24" fillId="0" borderId="0" applyBorder="0" applyProtection="0"/>
    <xf numFmtId="0" fontId="24" fillId="0" borderId="0"/>
    <xf numFmtId="165" fontId="24" fillId="0" borderId="0" applyBorder="0" applyProtection="0"/>
    <xf numFmtId="165" fontId="24" fillId="0" borderId="0" applyBorder="0" applyProtection="0"/>
  </cellStyleXfs>
  <cellXfs count="139">
    <xf numFmtId="0" fontId="0" fillId="0" borderId="0" xfId="0"/>
    <xf numFmtId="0" fontId="11" fillId="0" borderId="27" xfId="0" applyFont="1" applyBorder="1" applyAlignment="1">
      <alignment horizontal="right"/>
    </xf>
    <xf numFmtId="171" fontId="9" fillId="0" borderId="2" xfId="4" applyNumberFormat="1" applyFont="1" applyBorder="1" applyAlignment="1" applyProtection="1">
      <alignment horizontal="right"/>
    </xf>
    <xf numFmtId="171" fontId="21" fillId="0" borderId="1" xfId="4" applyNumberFormat="1" applyFont="1" applyBorder="1" applyAlignment="1" applyProtection="1">
      <alignment horizontal="right"/>
    </xf>
    <xf numFmtId="0" fontId="4" fillId="0" borderId="0" xfId="3" applyFont="1" applyBorder="1" applyAlignment="1" applyProtection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0" borderId="0" xfId="0" applyFont="1"/>
    <xf numFmtId="3" fontId="8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9" fillId="0" borderId="0" xfId="0" applyFont="1"/>
    <xf numFmtId="3" fontId="10" fillId="0" borderId="0" xfId="0" applyNumberFormat="1" applyFont="1"/>
    <xf numFmtId="166" fontId="10" fillId="0" borderId="0" xfId="0" applyNumberFormat="1" applyFont="1"/>
    <xf numFmtId="3" fontId="1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12" fillId="0" borderId="0" xfId="0" applyFont="1" applyAlignment="1">
      <alignment horizontal="right"/>
    </xf>
    <xf numFmtId="168" fontId="13" fillId="2" borderId="2" xfId="1" applyNumberFormat="1" applyFont="1" applyFill="1" applyBorder="1" applyProtection="1"/>
    <xf numFmtId="168" fontId="13" fillId="2" borderId="2" xfId="1" applyNumberFormat="1" applyFont="1" applyFill="1" applyBorder="1" applyAlignment="1" applyProtection="1">
      <alignment horizontal="right"/>
    </xf>
    <xf numFmtId="169" fontId="9" fillId="0" borderId="0" xfId="2" applyNumberFormat="1" applyFont="1" applyBorder="1" applyProtection="1"/>
    <xf numFmtId="168" fontId="9" fillId="0" borderId="0" xfId="1" applyNumberFormat="1" applyFont="1" applyBorder="1" applyAlignment="1" applyProtection="1">
      <alignment horizontal="right"/>
    </xf>
    <xf numFmtId="168" fontId="1" fillId="0" borderId="0" xfId="0" applyNumberFormat="1" applyFont="1"/>
    <xf numFmtId="3" fontId="0" fillId="0" borderId="0" xfId="0" applyNumberForma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3" fontId="8" fillId="0" borderId="0" xfId="0" applyNumberFormat="1" applyFont="1"/>
    <xf numFmtId="169" fontId="15" fillId="0" borderId="0" xfId="7" applyNumberFormat="1" applyFont="1" applyBorder="1" applyProtection="1"/>
    <xf numFmtId="0" fontId="13" fillId="2" borderId="2" xfId="0" applyFont="1" applyFill="1" applyBorder="1" applyAlignment="1">
      <alignment horizontal="right"/>
    </xf>
    <xf numFmtId="165" fontId="13" fillId="2" borderId="2" xfId="2" applyFont="1" applyFill="1" applyBorder="1" applyProtection="1"/>
    <xf numFmtId="0" fontId="16" fillId="0" borderId="0" xfId="0" applyFont="1"/>
    <xf numFmtId="170" fontId="17" fillId="0" borderId="0" xfId="6" applyNumberFormat="1" applyFont="1" applyBorder="1" applyAlignment="1" applyProtection="1">
      <alignment horizontal="right"/>
    </xf>
    <xf numFmtId="0" fontId="8" fillId="0" borderId="0" xfId="0" applyFont="1"/>
    <xf numFmtId="0" fontId="18" fillId="0" borderId="0" xfId="0" applyFont="1"/>
    <xf numFmtId="0" fontId="19" fillId="0" borderId="0" xfId="0" applyFont="1"/>
    <xf numFmtId="0" fontId="14" fillId="0" borderId="0" xfId="0" applyFont="1"/>
    <xf numFmtId="0" fontId="20" fillId="3" borderId="3" xfId="0" applyFont="1" applyFill="1" applyBorder="1"/>
    <xf numFmtId="0" fontId="11" fillId="3" borderId="4" xfId="0" applyFont="1" applyFill="1" applyBorder="1"/>
    <xf numFmtId="0" fontId="12" fillId="3" borderId="5" xfId="0" applyFont="1" applyFill="1" applyBorder="1"/>
    <xf numFmtId="0" fontId="20" fillId="4" borderId="4" xfId="0" applyFont="1" applyFill="1" applyBorder="1"/>
    <xf numFmtId="0" fontId="12" fillId="4" borderId="4" xfId="0" applyFont="1" applyFill="1" applyBorder="1"/>
    <xf numFmtId="0" fontId="12" fillId="4" borderId="5" xfId="0" applyFont="1" applyFill="1" applyBorder="1"/>
    <xf numFmtId="0" fontId="12" fillId="5" borderId="6" xfId="0" applyFont="1" applyFill="1" applyBorder="1" applyAlignment="1">
      <alignment horizontal="center"/>
    </xf>
    <xf numFmtId="3" fontId="12" fillId="3" borderId="7" xfId="0" applyNumberFormat="1" applyFont="1" applyFill="1" applyBorder="1" applyAlignment="1">
      <alignment horizontal="left"/>
    </xf>
    <xf numFmtId="3" fontId="12" fillId="3" borderId="8" xfId="0" applyNumberFormat="1" applyFont="1" applyFill="1" applyBorder="1" applyAlignment="1">
      <alignment horizontal="right"/>
    </xf>
    <xf numFmtId="0" fontId="12" fillId="3" borderId="9" xfId="0" applyFont="1" applyFill="1" applyBorder="1" applyAlignment="1">
      <alignment horizontal="right"/>
    </xf>
    <xf numFmtId="0" fontId="12" fillId="4" borderId="8" xfId="0" applyFont="1" applyFill="1" applyBorder="1" applyAlignment="1">
      <alignment horizontal="right"/>
    </xf>
    <xf numFmtId="0" fontId="12" fillId="4" borderId="9" xfId="0" applyFont="1" applyFill="1" applyBorder="1" applyAlignment="1">
      <alignment horizontal="right"/>
    </xf>
    <xf numFmtId="0" fontId="12" fillId="5" borderId="10" xfId="0" applyFont="1" applyFill="1" applyBorder="1" applyAlignment="1">
      <alignment horizontal="center"/>
    </xf>
    <xf numFmtId="3" fontId="14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21" fillId="0" borderId="11" xfId="0" applyNumberFormat="1" applyFont="1" applyBorder="1"/>
    <xf numFmtId="168" fontId="21" fillId="0" borderId="0" xfId="1" applyNumberFormat="1" applyFont="1" applyBorder="1" applyProtection="1"/>
    <xf numFmtId="168" fontId="10" fillId="0" borderId="11" xfId="1" applyNumberFormat="1" applyFont="1" applyBorder="1" applyProtection="1"/>
    <xf numFmtId="168" fontId="10" fillId="0" borderId="0" xfId="1" applyNumberFormat="1" applyFont="1" applyBorder="1" applyProtection="1"/>
    <xf numFmtId="169" fontId="21" fillId="6" borderId="12" xfId="2" applyNumberFormat="1" applyFont="1" applyFill="1" applyBorder="1" applyAlignment="1" applyProtection="1">
      <alignment horizontal="right"/>
    </xf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left"/>
    </xf>
    <xf numFmtId="3" fontId="12" fillId="0" borderId="0" xfId="0" applyNumberFormat="1" applyFont="1" applyAlignment="1">
      <alignment horizontal="right"/>
    </xf>
    <xf numFmtId="166" fontId="13" fillId="2" borderId="13" xfId="0" applyNumberFormat="1" applyFont="1" applyFill="1" applyBorder="1" applyAlignment="1">
      <alignment horizontal="right"/>
    </xf>
    <xf numFmtId="171" fontId="13" fillId="2" borderId="1" xfId="4" applyNumberFormat="1" applyFont="1" applyFill="1" applyBorder="1" applyAlignment="1" applyProtection="1">
      <alignment horizontal="right"/>
    </xf>
    <xf numFmtId="171" fontId="22" fillId="4" borderId="13" xfId="4" applyNumberFormat="1" applyFont="1" applyFill="1" applyBorder="1" applyProtection="1"/>
    <xf numFmtId="171" fontId="22" fillId="4" borderId="1" xfId="4" applyNumberFormat="1" applyFont="1" applyFill="1" applyBorder="1" applyProtection="1"/>
    <xf numFmtId="169" fontId="14" fillId="5" borderId="14" xfId="2" applyNumberFormat="1" applyFont="1" applyFill="1" applyBorder="1" applyProtection="1"/>
    <xf numFmtId="169" fontId="14" fillId="0" borderId="0" xfId="2" applyNumberFormat="1" applyFont="1" applyBorder="1" applyAlignment="1" applyProtection="1">
      <alignment horizontal="center"/>
    </xf>
    <xf numFmtId="1" fontId="12" fillId="0" borderId="0" xfId="0" applyNumberFormat="1" applyFont="1"/>
    <xf numFmtId="169" fontId="12" fillId="0" borderId="0" xfId="2" applyNumberFormat="1" applyFont="1" applyBorder="1" applyProtection="1"/>
    <xf numFmtId="171" fontId="9" fillId="0" borderId="0" xfId="4" applyNumberFormat="1" applyFont="1" applyBorder="1" applyProtection="1"/>
    <xf numFmtId="169" fontId="8" fillId="0" borderId="1" xfId="0" applyNumberFormat="1" applyFont="1" applyBorder="1" applyAlignment="1">
      <alignment horizontal="right"/>
    </xf>
    <xf numFmtId="169" fontId="9" fillId="0" borderId="0" xfId="0" applyNumberFormat="1" applyFont="1" applyAlignment="1">
      <alignment horizontal="center"/>
    </xf>
    <xf numFmtId="3" fontId="12" fillId="0" borderId="0" xfId="0" applyNumberFormat="1" applyFont="1"/>
    <xf numFmtId="171" fontId="9" fillId="0" borderId="0" xfId="4" applyNumberFormat="1" applyFont="1" applyBorder="1" applyAlignment="1" applyProtection="1">
      <alignment horizontal="right"/>
    </xf>
    <xf numFmtId="169" fontId="14" fillId="0" borderId="0" xfId="0" applyNumberFormat="1" applyFont="1" applyAlignment="1">
      <alignment horizontal="right"/>
    </xf>
    <xf numFmtId="0" fontId="23" fillId="3" borderId="4" xfId="0" applyFont="1" applyFill="1" applyBorder="1"/>
    <xf numFmtId="0" fontId="20" fillId="3" borderId="5" xfId="0" applyFont="1" applyFill="1" applyBorder="1"/>
    <xf numFmtId="0" fontId="20" fillId="4" borderId="5" xfId="0" applyFont="1" applyFill="1" applyBorder="1"/>
    <xf numFmtId="3" fontId="12" fillId="3" borderId="11" xfId="0" applyNumberFormat="1" applyFont="1" applyFill="1" applyBorder="1" applyAlignment="1">
      <alignment horizontal="left"/>
    </xf>
    <xf numFmtId="3" fontId="12" fillId="3" borderId="0" xfId="0" applyNumberFormat="1" applyFont="1" applyFill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4" borderId="0" xfId="0" applyFont="1" applyFill="1" applyAlignment="1">
      <alignment horizontal="right"/>
    </xf>
    <xf numFmtId="0" fontId="12" fillId="4" borderId="15" xfId="0" applyFont="1" applyFill="1" applyBorder="1" applyAlignment="1">
      <alignment horizontal="right"/>
    </xf>
    <xf numFmtId="0" fontId="12" fillId="5" borderId="16" xfId="0" applyFont="1" applyFill="1" applyBorder="1" applyAlignment="1">
      <alignment horizontal="center"/>
    </xf>
    <xf numFmtId="0" fontId="21" fillId="0" borderId="17" xfId="0" applyFont="1" applyBorder="1"/>
    <xf numFmtId="168" fontId="21" fillId="0" borderId="18" xfId="1" applyNumberFormat="1" applyFont="1" applyBorder="1" applyProtection="1"/>
    <xf numFmtId="168" fontId="10" fillId="0" borderId="17" xfId="1" applyNumberFormat="1" applyFont="1" applyBorder="1" applyProtection="1"/>
    <xf numFmtId="168" fontId="10" fillId="0" borderId="18" xfId="1" applyNumberFormat="1" applyFont="1" applyBorder="1" applyProtection="1"/>
    <xf numFmtId="168" fontId="10" fillId="0" borderId="19" xfId="1" applyNumberFormat="1" applyFont="1" applyBorder="1" applyProtection="1"/>
    <xf numFmtId="169" fontId="21" fillId="6" borderId="20" xfId="2" applyNumberFormat="1" applyFont="1" applyFill="1" applyBorder="1" applyAlignment="1" applyProtection="1">
      <alignment horizontal="right"/>
    </xf>
    <xf numFmtId="0" fontId="21" fillId="0" borderId="21" xfId="0" applyFont="1" applyBorder="1"/>
    <xf numFmtId="168" fontId="10" fillId="0" borderId="21" xfId="1" applyNumberFormat="1" applyFont="1" applyBorder="1" applyProtection="1"/>
    <xf numFmtId="168" fontId="10" fillId="0" borderId="20" xfId="1" applyNumberFormat="1" applyFont="1" applyBorder="1" applyProtection="1"/>
    <xf numFmtId="0" fontId="1" fillId="0" borderId="0" xfId="0" applyFont="1" applyAlignment="1">
      <alignment horizontal="right"/>
    </xf>
    <xf numFmtId="3" fontId="9" fillId="0" borderId="0" xfId="0" applyNumberFormat="1" applyFont="1"/>
    <xf numFmtId="1" fontId="9" fillId="0" borderId="0" xfId="0" applyNumberFormat="1" applyFont="1"/>
    <xf numFmtId="169" fontId="11" fillId="0" borderId="0" xfId="2" applyNumberFormat="1" applyFont="1" applyBorder="1" applyProtection="1"/>
    <xf numFmtId="169" fontId="8" fillId="0" borderId="2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left"/>
    </xf>
    <xf numFmtId="169" fontId="11" fillId="0" borderId="0" xfId="2" applyNumberFormat="1" applyFont="1" applyBorder="1" applyAlignment="1" applyProtection="1">
      <alignment horizontal="right"/>
    </xf>
    <xf numFmtId="0" fontId="21" fillId="0" borderId="0" xfId="0" applyFont="1"/>
    <xf numFmtId="0" fontId="20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20" fillId="4" borderId="22" xfId="0" applyFont="1" applyFill="1" applyBorder="1"/>
    <xf numFmtId="0" fontId="12" fillId="4" borderId="22" xfId="0" applyFont="1" applyFill="1" applyBorder="1"/>
    <xf numFmtId="3" fontId="12" fillId="3" borderId="23" xfId="0" applyNumberFormat="1" applyFont="1" applyFill="1" applyBorder="1"/>
    <xf numFmtId="3" fontId="12" fillId="3" borderId="24" xfId="0" applyNumberFormat="1" applyFont="1" applyFill="1" applyBorder="1" applyAlignment="1">
      <alignment horizontal="left"/>
    </xf>
    <xf numFmtId="3" fontId="12" fillId="3" borderId="24" xfId="0" applyNumberFormat="1" applyFont="1" applyFill="1" applyBorder="1" applyAlignment="1">
      <alignment horizontal="right"/>
    </xf>
    <xf numFmtId="3" fontId="12" fillId="3" borderId="25" xfId="0" applyNumberFormat="1" applyFont="1" applyFill="1" applyBorder="1" applyAlignment="1">
      <alignment horizontal="right"/>
    </xf>
    <xf numFmtId="3" fontId="12" fillId="4" borderId="0" xfId="0" applyNumberFormat="1" applyFont="1" applyFill="1" applyAlignment="1">
      <alignment horizontal="right"/>
    </xf>
    <xf numFmtId="3" fontId="21" fillId="6" borderId="21" xfId="0" applyNumberFormat="1" applyFont="1" applyFill="1" applyBorder="1" applyAlignment="1">
      <alignment vertical="center"/>
    </xf>
    <xf numFmtId="3" fontId="21" fillId="6" borderId="0" xfId="0" applyNumberFormat="1" applyFont="1" applyFill="1" applyAlignment="1">
      <alignment vertical="center"/>
    </xf>
    <xf numFmtId="168" fontId="21" fillId="0" borderId="0" xfId="1" applyNumberFormat="1" applyFont="1" applyBorder="1" applyAlignment="1" applyProtection="1">
      <alignment horizontal="left" vertical="center"/>
    </xf>
    <xf numFmtId="168" fontId="10" fillId="0" borderId="17" xfId="1" applyNumberFormat="1" applyFont="1" applyBorder="1" applyAlignment="1" applyProtection="1">
      <alignment horizontal="left" vertical="center"/>
    </xf>
    <xf numFmtId="168" fontId="10" fillId="0" borderId="18" xfId="1" applyNumberFormat="1" applyFont="1" applyBorder="1" applyAlignment="1" applyProtection="1">
      <alignment horizontal="left" vertical="center"/>
    </xf>
    <xf numFmtId="168" fontId="10" fillId="0" borderId="19" xfId="1" applyNumberFormat="1" applyFont="1" applyBorder="1" applyAlignment="1" applyProtection="1">
      <alignment horizontal="left" vertical="center"/>
    </xf>
    <xf numFmtId="169" fontId="21" fillId="6" borderId="20" xfId="2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168" fontId="10" fillId="0" borderId="21" xfId="1" applyNumberFormat="1" applyFont="1" applyBorder="1" applyAlignment="1" applyProtection="1">
      <alignment horizontal="left" vertical="center"/>
    </xf>
    <xf numFmtId="168" fontId="10" fillId="0" borderId="0" xfId="1" applyNumberFormat="1" applyFont="1" applyBorder="1" applyAlignment="1" applyProtection="1">
      <alignment horizontal="left" vertical="center"/>
    </xf>
    <xf numFmtId="168" fontId="10" fillId="0" borderId="20" xfId="1" applyNumberFormat="1" applyFont="1" applyBorder="1" applyAlignment="1" applyProtection="1">
      <alignment horizontal="left" vertical="center"/>
    </xf>
    <xf numFmtId="0" fontId="13" fillId="2" borderId="13" xfId="0" applyFont="1" applyFill="1" applyBorder="1" applyAlignment="1">
      <alignment horizontal="left"/>
    </xf>
    <xf numFmtId="171" fontId="13" fillId="2" borderId="1" xfId="4" applyNumberFormat="1" applyFont="1" applyFill="1" applyBorder="1" applyAlignment="1" applyProtection="1">
      <alignment horizontal="left"/>
    </xf>
    <xf numFmtId="171" fontId="13" fillId="2" borderId="26" xfId="4" applyNumberFormat="1" applyFont="1" applyFill="1" applyBorder="1" applyAlignment="1" applyProtection="1">
      <alignment horizontal="left"/>
    </xf>
    <xf numFmtId="171" fontId="12" fillId="4" borderId="13" xfId="4" applyNumberFormat="1" applyFont="1" applyFill="1" applyBorder="1" applyAlignment="1" applyProtection="1">
      <alignment horizontal="left"/>
    </xf>
    <xf numFmtId="171" fontId="12" fillId="4" borderId="1" xfId="4" applyNumberFormat="1" applyFont="1" applyFill="1" applyBorder="1" applyAlignment="1" applyProtection="1">
      <alignment horizontal="left"/>
    </xf>
    <xf numFmtId="169" fontId="12" fillId="5" borderId="10" xfId="2" applyNumberFormat="1" applyFont="1" applyFill="1" applyBorder="1" applyAlignment="1" applyProtection="1">
      <alignment horizontal="right"/>
    </xf>
    <xf numFmtId="169" fontId="12" fillId="0" borderId="14" xfId="2" applyNumberFormat="1" applyFont="1" applyBorder="1" applyProtection="1"/>
    <xf numFmtId="172" fontId="15" fillId="0" borderId="0" xfId="7" applyNumberFormat="1" applyFont="1" applyBorder="1" applyProtection="1"/>
    <xf numFmtId="169" fontId="21" fillId="6" borderId="12" xfId="2" quotePrefix="1" applyNumberFormat="1" applyFont="1" applyFill="1" applyBorder="1" applyAlignment="1" applyProtection="1">
      <alignment horizontal="right"/>
    </xf>
    <xf numFmtId="169" fontId="21" fillId="6" borderId="20" xfId="2" quotePrefix="1" applyNumberFormat="1" applyFont="1" applyFill="1" applyBorder="1" applyAlignment="1" applyProtection="1">
      <alignment horizontal="right"/>
    </xf>
    <xf numFmtId="169" fontId="21" fillId="6" borderId="20" xfId="2" quotePrefix="1" applyNumberFormat="1" applyFont="1" applyFill="1" applyBorder="1" applyAlignment="1" applyProtection="1">
      <alignment horizontal="right" vertical="center"/>
    </xf>
  </cellXfs>
  <cellStyles count="8">
    <cellStyle name="Hipervínculo" xfId="3" builtinId="8"/>
    <cellStyle name="Millares" xfId="1" builtinId="3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681120</xdr:colOff>
      <xdr:row>8</xdr:row>
      <xdr:rowOff>0</xdr:rowOff>
    </xdr:from>
    <xdr:to>
      <xdr:col>6</xdr:col>
      <xdr:colOff>139680</xdr:colOff>
      <xdr:row>9</xdr:row>
      <xdr:rowOff>93960</xdr:rowOff>
    </xdr:to>
    <xdr:sp macro="" textlink="">
      <xdr:nvSpPr>
        <xdr:cNvPr id="2" name="Tex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1120" y="1295280"/>
          <a:ext cx="4293360" cy="35136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none" lIns="20160" tIns="20160" rIns="20160" bIns="20160" anchor="t" upright="1">
          <a:spAutoFit/>
        </a:bodyPr>
        <a:lstStyle/>
        <a:p>
          <a:pPr>
            <a:lnSpc>
              <a:spcPct val="100000"/>
            </a:lnSpc>
          </a:pPr>
          <a:r>
            <a:rPr lang="es-AR" sz="1800" b="1" strike="noStrike" spc="-1">
              <a:solidFill>
                <a:srgbClr val="00B0F0"/>
              </a:solidFill>
              <a:latin typeface="Consolas"/>
              <a:ea typeface="Verdana"/>
            </a:rPr>
            <a:t>Datos estadísticos de embarques</a:t>
          </a:r>
          <a:endParaRPr lang="es-ES" sz="18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119880</xdr:colOff>
      <xdr:row>12</xdr:row>
      <xdr:rowOff>28440</xdr:rowOff>
    </xdr:from>
    <xdr:to>
      <xdr:col>6</xdr:col>
      <xdr:colOff>803880</xdr:colOff>
      <xdr:row>15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9880" y="2104920"/>
          <a:ext cx="5518800" cy="47520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38160</xdr:colOff>
      <xdr:row>51</xdr:row>
      <xdr:rowOff>69480</xdr:rowOff>
    </xdr:from>
    <xdr:to>
      <xdr:col>6</xdr:col>
      <xdr:colOff>703800</xdr:colOff>
      <xdr:row>57</xdr:row>
      <xdr:rowOff>106920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8499240"/>
          <a:ext cx="5500440" cy="1008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178560</xdr:colOff>
      <xdr:row>0</xdr:row>
      <xdr:rowOff>0</xdr:rowOff>
    </xdr:from>
    <xdr:to>
      <xdr:col>5</xdr:col>
      <xdr:colOff>18000</xdr:colOff>
      <xdr:row>7</xdr:row>
      <xdr:rowOff>155880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90280" y="0"/>
          <a:ext cx="2256840" cy="1289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399960</xdr:colOff>
      <xdr:row>15</xdr:row>
      <xdr:rowOff>0</xdr:rowOff>
    </xdr:from>
    <xdr:to>
      <xdr:col>6</xdr:col>
      <xdr:colOff>646560</xdr:colOff>
      <xdr:row>37</xdr:row>
      <xdr:rowOff>51480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399960" y="2562120"/>
          <a:ext cx="5081400" cy="361404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396360</xdr:colOff>
      <xdr:row>8</xdr:row>
      <xdr:rowOff>32040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04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722160</xdr:colOff>
      <xdr:row>8</xdr:row>
      <xdr:rowOff>32040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592200</xdr:colOff>
      <xdr:row>8</xdr:row>
      <xdr:rowOff>32040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150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336240</xdr:colOff>
      <xdr:row>8</xdr:row>
      <xdr:rowOff>32040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26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9:G45"/>
  <sheetViews>
    <sheetView showGridLines="0" tabSelected="1" zoomScale="120" zoomScaleNormal="120" zoomScalePageLayoutView="110" workbookViewId="0">
      <selection activeCell="C12" sqref="C12"/>
    </sheetView>
  </sheetViews>
  <sheetFormatPr baseColWidth="10" defaultColWidth="11.42578125" defaultRowHeight="12.75" x14ac:dyDescent="0.2"/>
  <cols>
    <col min="1" max="16384" width="11.42578125" style="6"/>
  </cols>
  <sheetData>
    <row r="9" spans="2:5" ht="20.25" x14ac:dyDescent="0.3">
      <c r="B9" s="7"/>
    </row>
    <row r="11" spans="2:5" ht="15.75" x14ac:dyDescent="0.25">
      <c r="C11" s="5" t="s">
        <v>197</v>
      </c>
      <c r="D11" s="5"/>
      <c r="E11" s="5"/>
    </row>
    <row r="12" spans="2:5" x14ac:dyDescent="0.2">
      <c r="E12" s="6" t="s">
        <v>0</v>
      </c>
    </row>
    <row r="40" spans="1:7" ht="15.75" x14ac:dyDescent="0.25">
      <c r="A40" s="5" t="s">
        <v>1</v>
      </c>
      <c r="B40" s="5"/>
      <c r="C40" s="5"/>
      <c r="D40" s="5"/>
      <c r="E40" s="5"/>
      <c r="F40" s="5"/>
      <c r="G40" s="5"/>
    </row>
    <row r="41" spans="1:7" x14ac:dyDescent="0.2">
      <c r="A41" s="4" t="s">
        <v>2</v>
      </c>
      <c r="B41" s="4"/>
      <c r="C41" s="4"/>
      <c r="D41" s="4"/>
      <c r="E41" s="4"/>
      <c r="F41" s="4"/>
      <c r="G41" s="4"/>
    </row>
    <row r="42" spans="1:7" x14ac:dyDescent="0.2">
      <c r="A42" s="4" t="s">
        <v>3</v>
      </c>
      <c r="B42" s="4"/>
      <c r="C42" s="4"/>
      <c r="D42" s="4"/>
      <c r="E42" s="4"/>
      <c r="F42" s="4"/>
      <c r="G42" s="4"/>
    </row>
    <row r="43" spans="1:7" x14ac:dyDescent="0.2">
      <c r="A43" s="4" t="s">
        <v>4</v>
      </c>
      <c r="B43" s="4"/>
      <c r="C43" s="4"/>
      <c r="D43" s="4"/>
      <c r="E43" s="4"/>
      <c r="F43" s="4"/>
      <c r="G43" s="4"/>
    </row>
    <row r="44" spans="1:7" x14ac:dyDescent="0.2">
      <c r="A44" s="4" t="s">
        <v>5</v>
      </c>
      <c r="B44" s="4"/>
      <c r="C44" s="4"/>
      <c r="D44" s="4"/>
      <c r="E44" s="4"/>
      <c r="F44" s="4"/>
      <c r="G44" s="4"/>
    </row>
    <row r="45" spans="1:7" x14ac:dyDescent="0.2">
      <c r="A45" s="4" t="s">
        <v>6</v>
      </c>
      <c r="B45" s="4"/>
      <c r="C45" s="4"/>
      <c r="D45" s="4"/>
      <c r="E45" s="4"/>
      <c r="F45" s="4"/>
      <c r="G45" s="4"/>
    </row>
  </sheetData>
  <mergeCells count="7">
    <mergeCell ref="A44:G44"/>
    <mergeCell ref="A45:G45"/>
    <mergeCell ref="C11:E11"/>
    <mergeCell ref="A40:G40"/>
    <mergeCell ref="A41:G41"/>
    <mergeCell ref="A42:G42"/>
    <mergeCell ref="A43:G43"/>
  </mergeCells>
  <hyperlinks>
    <hyperlink ref="A41" location="buques!A1" display="Buques" xr:uid="{00000000-0004-0000-0000-000000000000}"/>
    <hyperlink ref="A42" location="exportadores!A1" display="Exportadore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20 vs 2021 Especies y Destinos" xr:uid="{00000000-0004-0000-0000-000003000000}"/>
    <hyperlink ref="A45" location="'esp x destino'!A1" display="Comparativo 2020 vs 2021 Especies por Destinos" xr:uid="{00000000-0004-0000-0000-000004000000}"/>
  </hyperlinks>
  <pageMargins left="1.3402777777777799" right="0.31527777777777799" top="0.57986111111111105" bottom="0.49027777777777798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60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5.140625" style="6" customWidth="1"/>
    <col min="2" max="2" width="21.28515625" style="6" customWidth="1"/>
    <col min="3" max="3" width="11.7109375" style="6" customWidth="1"/>
    <col min="4" max="8" width="11.42578125" style="6"/>
    <col min="9" max="9" width="19.28515625" style="6" customWidth="1"/>
    <col min="10" max="10" width="11.42578125" style="6"/>
    <col min="11" max="11" width="22.140625" style="6" customWidth="1"/>
    <col min="12" max="16" width="11.42578125" style="6"/>
    <col min="17" max="17" width="12.85546875" style="6" customWidth="1"/>
    <col min="18" max="16384" width="11.42578125" style="6"/>
  </cols>
  <sheetData>
    <row r="10" spans="1:18" ht="15" x14ac:dyDescent="0.25">
      <c r="A10" s="8" t="s">
        <v>7</v>
      </c>
      <c r="B10" s="9"/>
      <c r="C10" s="9"/>
      <c r="D10" s="9"/>
      <c r="E10" s="9"/>
      <c r="F10" s="10" t="str">
        <f>Principal!C11</f>
        <v>Datos al 30/04/2023</v>
      </c>
      <c r="G10" s="9"/>
    </row>
    <row r="11" spans="1:18" x14ac:dyDescent="0.2">
      <c r="A11" s="9"/>
      <c r="B11" s="9"/>
      <c r="C11" s="9"/>
      <c r="D11" s="9"/>
      <c r="E11" s="9"/>
      <c r="F11" s="9"/>
      <c r="G11" s="9"/>
    </row>
    <row r="12" spans="1:18" ht="16.5" customHeight="1" x14ac:dyDescent="0.2">
      <c r="A12" s="11" t="s">
        <v>8</v>
      </c>
      <c r="B12" s="12" t="s">
        <v>9</v>
      </c>
      <c r="C12" s="11" t="s">
        <v>10</v>
      </c>
      <c r="D12" s="11" t="s">
        <v>11</v>
      </c>
      <c r="E12" s="11" t="s">
        <v>12</v>
      </c>
      <c r="F12" s="11" t="s">
        <v>13</v>
      </c>
      <c r="G12" s="13" t="s">
        <v>14</v>
      </c>
      <c r="H12" s="14"/>
    </row>
    <row r="13" spans="1:18" ht="16.5" customHeight="1" x14ac:dyDescent="0.2">
      <c r="A13" s="10">
        <v>1</v>
      </c>
      <c r="B13" s="15" t="s">
        <v>15</v>
      </c>
      <c r="C13" s="16">
        <v>44953</v>
      </c>
      <c r="D13" s="15">
        <v>2670</v>
      </c>
      <c r="E13" s="15">
        <v>112826</v>
      </c>
      <c r="F13" s="15">
        <v>3953</v>
      </c>
      <c r="G13" s="17" t="s">
        <v>16</v>
      </c>
      <c r="H13" s="14"/>
    </row>
    <row r="14" spans="1:18" ht="16.5" customHeight="1" x14ac:dyDescent="0.2">
      <c r="A14" s="18">
        <v>2</v>
      </c>
      <c r="B14" s="19" t="s">
        <v>17</v>
      </c>
      <c r="C14" s="16">
        <v>44956</v>
      </c>
      <c r="D14" s="15">
        <v>68</v>
      </c>
      <c r="E14" s="15">
        <v>68</v>
      </c>
      <c r="F14" s="15">
        <v>72</v>
      </c>
      <c r="G14" s="17" t="s">
        <v>16</v>
      </c>
      <c r="H14" s="20"/>
      <c r="L14" s="21"/>
      <c r="N14" s="22"/>
      <c r="P14" s="23"/>
      <c r="Q14" s="23"/>
      <c r="R14" s="23"/>
    </row>
    <row r="15" spans="1:18" ht="16.5" customHeight="1" x14ac:dyDescent="0.2">
      <c r="A15" s="18">
        <v>3</v>
      </c>
      <c r="B15" s="19" t="s">
        <v>18</v>
      </c>
      <c r="C15" s="16">
        <v>44963</v>
      </c>
      <c r="D15" s="15">
        <v>4880</v>
      </c>
      <c r="E15" s="15">
        <v>354935</v>
      </c>
      <c r="F15" s="15">
        <v>5699</v>
      </c>
      <c r="G15" s="17" t="s">
        <v>19</v>
      </c>
      <c r="H15" s="20"/>
      <c r="L15" s="21"/>
      <c r="N15" s="22"/>
      <c r="P15" s="23"/>
      <c r="Q15" s="23"/>
      <c r="R15" s="23"/>
    </row>
    <row r="16" spans="1:18" ht="16.5" customHeight="1" x14ac:dyDescent="0.2">
      <c r="A16" s="18">
        <v>4</v>
      </c>
      <c r="B16" s="19" t="s">
        <v>20</v>
      </c>
      <c r="C16" s="16">
        <v>44965</v>
      </c>
      <c r="D16" s="15">
        <v>1354</v>
      </c>
      <c r="E16" s="15">
        <v>87010</v>
      </c>
      <c r="F16" s="15">
        <v>1654</v>
      </c>
      <c r="G16" s="17" t="s">
        <v>19</v>
      </c>
      <c r="H16" s="20"/>
      <c r="L16" s="21"/>
      <c r="N16" s="22"/>
      <c r="P16" s="23"/>
      <c r="Q16" s="23"/>
      <c r="R16" s="23"/>
    </row>
    <row r="17" spans="1:18" ht="16.5" customHeight="1" x14ac:dyDescent="0.2">
      <c r="A17" s="18"/>
      <c r="B17" s="19" t="s">
        <v>21</v>
      </c>
      <c r="C17" s="16">
        <v>44965</v>
      </c>
      <c r="D17" s="15">
        <v>1789</v>
      </c>
      <c r="E17" s="15">
        <v>149343</v>
      </c>
      <c r="F17" s="15">
        <v>2196</v>
      </c>
      <c r="G17" s="17" t="s">
        <v>19</v>
      </c>
      <c r="H17" s="20"/>
      <c r="L17" s="21"/>
      <c r="N17" s="22"/>
      <c r="P17" s="23"/>
      <c r="Q17" s="23"/>
      <c r="R17" s="23"/>
    </row>
    <row r="18" spans="1:18" ht="16.5" customHeight="1" x14ac:dyDescent="0.2">
      <c r="A18" s="18">
        <v>5</v>
      </c>
      <c r="B18" s="19" t="s">
        <v>22</v>
      </c>
      <c r="C18" s="16">
        <v>44969</v>
      </c>
      <c r="D18" s="15">
        <v>1707</v>
      </c>
      <c r="E18" s="15">
        <v>109675</v>
      </c>
      <c r="F18" s="15">
        <v>2082</v>
      </c>
      <c r="G18" s="17" t="s">
        <v>19</v>
      </c>
      <c r="H18" s="20"/>
      <c r="L18" s="21"/>
      <c r="N18" s="22"/>
      <c r="P18" s="23"/>
      <c r="Q18" s="23"/>
      <c r="R18" s="23"/>
    </row>
    <row r="19" spans="1:18" ht="16.5" customHeight="1" x14ac:dyDescent="0.2">
      <c r="A19" s="18"/>
      <c r="B19" s="19" t="s">
        <v>23</v>
      </c>
      <c r="C19" s="16">
        <v>44969</v>
      </c>
      <c r="D19" s="15">
        <v>1639</v>
      </c>
      <c r="E19" s="15">
        <v>126197</v>
      </c>
      <c r="F19" s="15">
        <v>2051</v>
      </c>
      <c r="G19" s="17" t="s">
        <v>19</v>
      </c>
      <c r="H19" s="20"/>
      <c r="L19" s="21"/>
      <c r="N19" s="22"/>
      <c r="P19" s="23"/>
      <c r="Q19" s="23"/>
      <c r="R19" s="23"/>
    </row>
    <row r="20" spans="1:18" ht="16.5" customHeight="1" x14ac:dyDescent="0.2">
      <c r="A20" s="18">
        <v>6</v>
      </c>
      <c r="B20" s="19" t="s">
        <v>24</v>
      </c>
      <c r="C20" s="16">
        <v>44977</v>
      </c>
      <c r="D20" s="15">
        <v>1238</v>
      </c>
      <c r="E20" s="15">
        <v>78503</v>
      </c>
      <c r="F20" s="15">
        <v>1499</v>
      </c>
      <c r="G20" s="17" t="s">
        <v>19</v>
      </c>
      <c r="H20" s="20"/>
      <c r="L20" s="21"/>
      <c r="N20" s="22"/>
      <c r="P20" s="23"/>
      <c r="Q20" s="23"/>
      <c r="R20" s="23"/>
    </row>
    <row r="21" spans="1:18" ht="16.5" customHeight="1" x14ac:dyDescent="0.2">
      <c r="A21" s="18"/>
      <c r="B21" s="19" t="s">
        <v>25</v>
      </c>
      <c r="C21" s="16">
        <v>44977</v>
      </c>
      <c r="D21" s="15">
        <v>2056</v>
      </c>
      <c r="E21" s="15">
        <v>181718</v>
      </c>
      <c r="F21" s="15">
        <v>2488</v>
      </c>
      <c r="G21" s="17" t="s">
        <v>19</v>
      </c>
      <c r="H21" s="20"/>
      <c r="L21" s="21"/>
      <c r="N21" s="22"/>
      <c r="P21" s="23"/>
      <c r="Q21" s="23"/>
      <c r="R21" s="23"/>
    </row>
    <row r="22" spans="1:18" ht="16.5" customHeight="1" x14ac:dyDescent="0.2">
      <c r="A22" s="18">
        <v>7</v>
      </c>
      <c r="B22" s="19" t="s">
        <v>26</v>
      </c>
      <c r="C22" s="16">
        <v>44979</v>
      </c>
      <c r="D22" s="15">
        <v>5352</v>
      </c>
      <c r="E22" s="15">
        <v>433396</v>
      </c>
      <c r="F22" s="15">
        <v>6018</v>
      </c>
      <c r="G22" s="17" t="s">
        <v>19</v>
      </c>
      <c r="H22" s="20"/>
      <c r="L22" s="21"/>
      <c r="N22" s="22"/>
      <c r="P22" s="23"/>
      <c r="Q22" s="23"/>
      <c r="R22" s="23"/>
    </row>
    <row r="23" spans="1:18" ht="16.5" customHeight="1" x14ac:dyDescent="0.2">
      <c r="A23" s="18">
        <v>8</v>
      </c>
      <c r="B23" s="19" t="s">
        <v>27</v>
      </c>
      <c r="C23" s="16">
        <v>44983</v>
      </c>
      <c r="D23" s="15">
        <v>1884</v>
      </c>
      <c r="E23" s="15">
        <v>135967</v>
      </c>
      <c r="F23" s="15">
        <v>2286</v>
      </c>
      <c r="G23" s="17" t="s">
        <v>19</v>
      </c>
      <c r="H23" s="20"/>
      <c r="L23" s="21"/>
      <c r="N23" s="22"/>
      <c r="P23" s="23"/>
      <c r="Q23" s="23"/>
      <c r="R23" s="23"/>
    </row>
    <row r="24" spans="1:18" ht="16.5" customHeight="1" x14ac:dyDescent="0.2">
      <c r="A24" s="18">
        <v>9</v>
      </c>
      <c r="B24" s="19" t="s">
        <v>28</v>
      </c>
      <c r="C24" s="16">
        <v>44986</v>
      </c>
      <c r="D24" s="15">
        <v>2250</v>
      </c>
      <c r="E24" s="15">
        <v>99600</v>
      </c>
      <c r="F24" s="15">
        <v>3250</v>
      </c>
      <c r="G24" s="17" t="s">
        <v>16</v>
      </c>
      <c r="H24" s="20"/>
      <c r="L24" s="21"/>
      <c r="N24" s="22"/>
      <c r="P24" s="23"/>
      <c r="Q24" s="23"/>
      <c r="R24" s="23"/>
    </row>
    <row r="25" spans="1:18" ht="16.5" customHeight="1" x14ac:dyDescent="0.2">
      <c r="A25" s="18">
        <v>10</v>
      </c>
      <c r="B25" s="19" t="s">
        <v>29</v>
      </c>
      <c r="C25" s="16">
        <v>44983</v>
      </c>
      <c r="D25" s="15">
        <v>2075</v>
      </c>
      <c r="E25" s="15">
        <v>179035</v>
      </c>
      <c r="F25" s="15">
        <v>2518</v>
      </c>
      <c r="G25" s="17" t="s">
        <v>19</v>
      </c>
      <c r="H25" s="20"/>
      <c r="L25" s="21"/>
      <c r="N25" s="22"/>
      <c r="P25" s="23"/>
      <c r="Q25" s="23"/>
      <c r="R25" s="23"/>
    </row>
    <row r="26" spans="1:18" ht="16.5" customHeight="1" x14ac:dyDescent="0.2">
      <c r="A26" s="18">
        <v>11</v>
      </c>
      <c r="B26" s="19" t="s">
        <v>30</v>
      </c>
      <c r="C26" s="16">
        <v>44990</v>
      </c>
      <c r="D26" s="15">
        <v>2418</v>
      </c>
      <c r="E26" s="15">
        <v>186856</v>
      </c>
      <c r="F26" s="15">
        <v>2866</v>
      </c>
      <c r="G26" s="17" t="s">
        <v>19</v>
      </c>
      <c r="H26" s="20"/>
      <c r="L26" s="21"/>
      <c r="N26" s="22"/>
      <c r="P26" s="23"/>
      <c r="Q26" s="23"/>
      <c r="R26" s="23"/>
    </row>
    <row r="27" spans="1:18" ht="16.5" customHeight="1" x14ac:dyDescent="0.2">
      <c r="A27" s="18"/>
      <c r="B27" s="19" t="s">
        <v>31</v>
      </c>
      <c r="C27" s="16">
        <v>44990</v>
      </c>
      <c r="D27" s="15">
        <v>2393</v>
      </c>
      <c r="E27" s="15">
        <v>201178</v>
      </c>
      <c r="F27" s="15">
        <v>2920</v>
      </c>
      <c r="G27" s="17" t="s">
        <v>19</v>
      </c>
      <c r="H27" s="20"/>
      <c r="L27" s="21"/>
      <c r="N27" s="22"/>
      <c r="P27" s="23"/>
      <c r="Q27" s="23"/>
      <c r="R27" s="23"/>
    </row>
    <row r="28" spans="1:18" ht="16.5" customHeight="1" x14ac:dyDescent="0.2">
      <c r="A28" s="18">
        <v>12</v>
      </c>
      <c r="B28" s="19" t="s">
        <v>32</v>
      </c>
      <c r="C28" s="16">
        <v>44997</v>
      </c>
      <c r="D28" s="15">
        <v>2080</v>
      </c>
      <c r="E28" s="15">
        <v>144814</v>
      </c>
      <c r="F28" s="15">
        <v>2528</v>
      </c>
      <c r="G28" s="17" t="s">
        <v>19</v>
      </c>
      <c r="H28" s="20"/>
      <c r="L28" s="21"/>
      <c r="N28" s="22"/>
      <c r="P28" s="23"/>
      <c r="Q28" s="23"/>
      <c r="R28" s="23"/>
    </row>
    <row r="29" spans="1:18" ht="16.5" customHeight="1" x14ac:dyDescent="0.2">
      <c r="A29" s="18"/>
      <c r="B29" s="19" t="s">
        <v>33</v>
      </c>
      <c r="C29" s="16">
        <v>44997</v>
      </c>
      <c r="D29" s="15">
        <v>2563</v>
      </c>
      <c r="E29" s="15">
        <v>223675</v>
      </c>
      <c r="F29" s="15">
        <v>3142</v>
      </c>
      <c r="G29" s="17" t="s">
        <v>19</v>
      </c>
      <c r="H29" s="20"/>
      <c r="L29" s="21"/>
      <c r="N29" s="22"/>
      <c r="P29" s="23"/>
      <c r="Q29" s="23"/>
      <c r="R29" s="23"/>
    </row>
    <row r="30" spans="1:18" ht="16.5" customHeight="1" x14ac:dyDescent="0.2">
      <c r="A30" s="18">
        <v>13</v>
      </c>
      <c r="B30" s="19" t="s">
        <v>34</v>
      </c>
      <c r="C30" s="16">
        <v>44998</v>
      </c>
      <c r="D30" s="15">
        <v>598</v>
      </c>
      <c r="E30" s="15">
        <v>35880</v>
      </c>
      <c r="F30" s="15">
        <v>901</v>
      </c>
      <c r="G30" s="17" t="s">
        <v>16</v>
      </c>
      <c r="H30" s="20"/>
      <c r="L30" s="21"/>
      <c r="N30" s="22"/>
      <c r="P30" s="23"/>
      <c r="Q30" s="23"/>
      <c r="R30" s="23"/>
    </row>
    <row r="31" spans="1:18" ht="16.5" customHeight="1" x14ac:dyDescent="0.2">
      <c r="A31" s="18">
        <v>14</v>
      </c>
      <c r="B31" s="19" t="s">
        <v>35</v>
      </c>
      <c r="C31" s="16">
        <v>44998</v>
      </c>
      <c r="D31" s="15">
        <v>4984</v>
      </c>
      <c r="E31" s="15">
        <v>409480</v>
      </c>
      <c r="F31" s="15">
        <v>5463</v>
      </c>
      <c r="G31" s="17" t="s">
        <v>19</v>
      </c>
      <c r="H31" s="20"/>
      <c r="L31" s="21"/>
      <c r="N31" s="22"/>
      <c r="P31" s="23"/>
      <c r="Q31" s="23"/>
      <c r="R31" s="23"/>
    </row>
    <row r="32" spans="1:18" ht="16.5" customHeight="1" x14ac:dyDescent="0.2">
      <c r="A32" s="18">
        <v>15</v>
      </c>
      <c r="B32" s="19" t="s">
        <v>35</v>
      </c>
      <c r="C32" s="16">
        <v>45000</v>
      </c>
      <c r="D32" s="15">
        <v>1014</v>
      </c>
      <c r="E32" s="15">
        <v>101754</v>
      </c>
      <c r="F32" s="15">
        <v>936</v>
      </c>
      <c r="G32" s="17" t="s">
        <v>16</v>
      </c>
      <c r="H32" s="20"/>
      <c r="L32" s="21"/>
      <c r="N32" s="22"/>
      <c r="P32" s="23"/>
      <c r="Q32" s="23"/>
      <c r="R32" s="23"/>
    </row>
    <row r="33" spans="1:18" ht="16.5" customHeight="1" x14ac:dyDescent="0.2">
      <c r="A33" s="18">
        <v>16</v>
      </c>
      <c r="B33" s="19" t="s">
        <v>36</v>
      </c>
      <c r="C33" s="16">
        <v>45004</v>
      </c>
      <c r="D33" s="15">
        <v>2163</v>
      </c>
      <c r="E33" s="15">
        <v>152296</v>
      </c>
      <c r="F33" s="15">
        <v>2591</v>
      </c>
      <c r="G33" s="17" t="s">
        <v>19</v>
      </c>
      <c r="H33" s="20"/>
      <c r="L33" s="21"/>
      <c r="N33" s="22"/>
      <c r="P33" s="23"/>
      <c r="Q33" s="23"/>
      <c r="R33" s="23"/>
    </row>
    <row r="34" spans="1:18" ht="16.5" customHeight="1" x14ac:dyDescent="0.2">
      <c r="A34" s="18"/>
      <c r="B34" s="19" t="s">
        <v>37</v>
      </c>
      <c r="C34" s="16">
        <v>45004</v>
      </c>
      <c r="D34" s="15">
        <v>2354</v>
      </c>
      <c r="E34" s="15">
        <v>168513</v>
      </c>
      <c r="F34" s="15">
        <v>2901</v>
      </c>
      <c r="G34" s="17" t="s">
        <v>19</v>
      </c>
      <c r="H34" s="20"/>
      <c r="L34" s="21"/>
      <c r="N34" s="22"/>
      <c r="P34" s="23"/>
      <c r="Q34" s="23"/>
      <c r="R34" s="23"/>
    </row>
    <row r="35" spans="1:18" ht="16.5" customHeight="1" x14ac:dyDescent="0.2">
      <c r="A35" s="18">
        <v>17</v>
      </c>
      <c r="B35" s="19" t="s">
        <v>38</v>
      </c>
      <c r="C35" s="16">
        <v>45009</v>
      </c>
      <c r="D35" s="15">
        <v>582</v>
      </c>
      <c r="E35" s="15">
        <v>20760</v>
      </c>
      <c r="F35" s="15">
        <v>821</v>
      </c>
      <c r="G35" s="17" t="s">
        <v>16</v>
      </c>
      <c r="H35" s="20"/>
      <c r="L35" s="21"/>
      <c r="N35" s="22"/>
      <c r="P35" s="23"/>
      <c r="Q35" s="23"/>
      <c r="R35" s="23"/>
    </row>
    <row r="36" spans="1:18" ht="16.5" customHeight="1" x14ac:dyDescent="0.2">
      <c r="A36" s="18">
        <v>18</v>
      </c>
      <c r="B36" s="19" t="s">
        <v>39</v>
      </c>
      <c r="C36" s="16">
        <v>45011</v>
      </c>
      <c r="D36" s="15">
        <v>2242</v>
      </c>
      <c r="E36" s="15">
        <v>156382</v>
      </c>
      <c r="F36" s="15">
        <v>2771</v>
      </c>
      <c r="G36" s="17" t="s">
        <v>19</v>
      </c>
      <c r="H36" s="20"/>
      <c r="L36" s="21"/>
      <c r="N36" s="22"/>
      <c r="P36" s="23"/>
      <c r="Q36" s="23"/>
      <c r="R36" s="23"/>
    </row>
    <row r="37" spans="1:18" ht="16.5" customHeight="1" x14ac:dyDescent="0.2">
      <c r="A37" s="18"/>
      <c r="B37" s="19" t="s">
        <v>40</v>
      </c>
      <c r="C37" s="16">
        <v>45011</v>
      </c>
      <c r="D37" s="15">
        <v>2085</v>
      </c>
      <c r="E37" s="15">
        <v>152260</v>
      </c>
      <c r="F37" s="15">
        <v>2516</v>
      </c>
      <c r="G37" s="17" t="s">
        <v>19</v>
      </c>
      <c r="H37" s="20"/>
      <c r="L37" s="21"/>
      <c r="N37" s="22"/>
      <c r="P37" s="23"/>
      <c r="Q37" s="23"/>
      <c r="R37" s="23"/>
    </row>
    <row r="38" spans="1:18" ht="16.5" customHeight="1" x14ac:dyDescent="0.2">
      <c r="A38" s="18">
        <v>19</v>
      </c>
      <c r="B38" s="19" t="s">
        <v>41</v>
      </c>
      <c r="C38" s="16">
        <v>45016</v>
      </c>
      <c r="D38" s="15">
        <v>6003</v>
      </c>
      <c r="E38" s="15">
        <v>502487</v>
      </c>
      <c r="F38" s="15">
        <v>6584</v>
      </c>
      <c r="G38" s="17" t="s">
        <v>19</v>
      </c>
      <c r="H38" s="20"/>
      <c r="L38" s="21"/>
      <c r="N38" s="22"/>
      <c r="P38" s="23"/>
      <c r="Q38" s="23"/>
      <c r="R38" s="23"/>
    </row>
    <row r="39" spans="1:18" ht="16.5" customHeight="1" x14ac:dyDescent="0.2">
      <c r="A39" s="18">
        <v>20</v>
      </c>
      <c r="B39" s="19" t="s">
        <v>198</v>
      </c>
      <c r="C39" s="16">
        <v>45018</v>
      </c>
      <c r="D39" s="15">
        <v>2057</v>
      </c>
      <c r="E39" s="15">
        <v>137893</v>
      </c>
      <c r="F39" s="15">
        <v>2524</v>
      </c>
      <c r="G39" s="17" t="s">
        <v>19</v>
      </c>
      <c r="H39" s="20"/>
      <c r="L39" s="21"/>
      <c r="N39" s="22"/>
      <c r="P39" s="23"/>
      <c r="Q39" s="23"/>
      <c r="R39" s="23"/>
    </row>
    <row r="40" spans="1:18" ht="16.5" customHeight="1" x14ac:dyDescent="0.2">
      <c r="A40" s="18"/>
      <c r="B40" s="19" t="s">
        <v>199</v>
      </c>
      <c r="C40" s="16">
        <v>45018</v>
      </c>
      <c r="D40" s="15">
        <v>1878</v>
      </c>
      <c r="E40" s="15">
        <v>128356</v>
      </c>
      <c r="F40" s="15">
        <v>2284</v>
      </c>
      <c r="G40" s="17" t="s">
        <v>19</v>
      </c>
      <c r="H40" s="20"/>
      <c r="L40" s="21"/>
      <c r="N40" s="22"/>
      <c r="P40" s="23"/>
      <c r="Q40" s="23"/>
      <c r="R40" s="23"/>
    </row>
    <row r="41" spans="1:18" ht="16.5" customHeight="1" x14ac:dyDescent="0.2">
      <c r="A41" s="18">
        <v>21</v>
      </c>
      <c r="B41" s="19" t="s">
        <v>200</v>
      </c>
      <c r="C41" s="16">
        <v>45025</v>
      </c>
      <c r="D41" s="15">
        <v>2089</v>
      </c>
      <c r="E41" s="15">
        <v>134041</v>
      </c>
      <c r="F41" s="15">
        <v>2535</v>
      </c>
      <c r="G41" s="17" t="s">
        <v>19</v>
      </c>
      <c r="H41" s="20"/>
      <c r="L41" s="21"/>
      <c r="N41" s="22"/>
      <c r="P41" s="23"/>
      <c r="Q41" s="23"/>
      <c r="R41" s="23"/>
    </row>
    <row r="42" spans="1:18" ht="16.5" customHeight="1" x14ac:dyDescent="0.2">
      <c r="A42" s="18"/>
      <c r="B42" s="19" t="s">
        <v>201</v>
      </c>
      <c r="C42" s="16">
        <v>45025</v>
      </c>
      <c r="D42" s="15">
        <v>1738</v>
      </c>
      <c r="E42" s="15">
        <v>123487</v>
      </c>
      <c r="F42" s="15">
        <v>2055</v>
      </c>
      <c r="G42" s="17" t="s">
        <v>19</v>
      </c>
      <c r="H42" s="20"/>
      <c r="L42" s="21"/>
      <c r="N42" s="22"/>
      <c r="P42" s="23"/>
      <c r="Q42" s="23"/>
      <c r="R42" s="23"/>
    </row>
    <row r="43" spans="1:18" ht="16.5" customHeight="1" x14ac:dyDescent="0.2">
      <c r="A43" s="18">
        <v>22</v>
      </c>
      <c r="B43" s="19" t="s">
        <v>202</v>
      </c>
      <c r="C43" s="16">
        <v>45030</v>
      </c>
      <c r="D43" s="15">
        <v>4533</v>
      </c>
      <c r="E43" s="15">
        <v>345805</v>
      </c>
      <c r="F43" s="15">
        <v>4953</v>
      </c>
      <c r="G43" s="17" t="s">
        <v>19</v>
      </c>
      <c r="H43" s="20"/>
      <c r="L43" s="21"/>
      <c r="N43" s="22"/>
      <c r="P43" s="23"/>
      <c r="Q43" s="23"/>
      <c r="R43" s="23"/>
    </row>
    <row r="44" spans="1:18" ht="16.5" customHeight="1" x14ac:dyDescent="0.2">
      <c r="A44" s="18">
        <v>23</v>
      </c>
      <c r="B44" s="19" t="s">
        <v>203</v>
      </c>
      <c r="C44" s="16">
        <v>45032</v>
      </c>
      <c r="D44" s="15">
        <v>1562</v>
      </c>
      <c r="E44" s="15">
        <v>111487</v>
      </c>
      <c r="F44" s="15">
        <v>1877</v>
      </c>
      <c r="G44" s="17" t="s">
        <v>19</v>
      </c>
      <c r="H44" s="20"/>
      <c r="L44" s="21"/>
      <c r="N44" s="22"/>
      <c r="P44" s="23"/>
      <c r="Q44" s="23"/>
      <c r="R44" s="23"/>
    </row>
    <row r="45" spans="1:18" ht="16.5" customHeight="1" x14ac:dyDescent="0.2">
      <c r="A45" s="18"/>
      <c r="B45" s="19" t="s">
        <v>204</v>
      </c>
      <c r="C45" s="16">
        <v>45032</v>
      </c>
      <c r="D45" s="15">
        <v>1491</v>
      </c>
      <c r="E45" s="15">
        <v>95046</v>
      </c>
      <c r="F45" s="15">
        <v>1741</v>
      </c>
      <c r="G45" s="17" t="s">
        <v>19</v>
      </c>
      <c r="H45" s="20"/>
      <c r="L45" s="21"/>
      <c r="N45" s="22"/>
      <c r="P45" s="23"/>
      <c r="Q45" s="23"/>
      <c r="R45" s="23"/>
    </row>
    <row r="46" spans="1:18" ht="16.5" customHeight="1" x14ac:dyDescent="0.2">
      <c r="A46" s="18">
        <v>24</v>
      </c>
      <c r="B46" s="19" t="s">
        <v>205</v>
      </c>
      <c r="C46" s="16">
        <v>45038</v>
      </c>
      <c r="D46" s="15">
        <v>1442</v>
      </c>
      <c r="E46" s="15">
        <v>98002</v>
      </c>
      <c r="F46" s="15">
        <v>1702</v>
      </c>
      <c r="G46" s="17" t="s">
        <v>19</v>
      </c>
      <c r="H46" s="20"/>
      <c r="L46" s="21"/>
      <c r="N46" s="22"/>
      <c r="P46" s="23"/>
      <c r="Q46" s="23"/>
      <c r="R46" s="23"/>
    </row>
    <row r="47" spans="1:18" ht="16.5" customHeight="1" x14ac:dyDescent="0.2">
      <c r="A47" s="18"/>
      <c r="B47" s="19" t="s">
        <v>206</v>
      </c>
      <c r="C47" s="16">
        <v>45038</v>
      </c>
      <c r="D47" s="15">
        <v>1642</v>
      </c>
      <c r="E47" s="15">
        <v>123152</v>
      </c>
      <c r="F47" s="15">
        <v>1822</v>
      </c>
      <c r="G47" s="17" t="s">
        <v>19</v>
      </c>
      <c r="H47" s="20"/>
      <c r="L47" s="21"/>
      <c r="N47" s="22"/>
      <c r="P47" s="23"/>
      <c r="Q47" s="23"/>
      <c r="R47" s="23"/>
    </row>
    <row r="48" spans="1:18" ht="16.5" customHeight="1" x14ac:dyDescent="0.2">
      <c r="A48" s="18">
        <v>25</v>
      </c>
      <c r="B48" s="19" t="s">
        <v>207</v>
      </c>
      <c r="C48" s="16">
        <v>45039</v>
      </c>
      <c r="D48" s="15">
        <v>4246</v>
      </c>
      <c r="E48" s="15">
        <v>341637</v>
      </c>
      <c r="F48" s="15">
        <v>4615</v>
      </c>
      <c r="G48" s="17" t="s">
        <v>19</v>
      </c>
      <c r="H48" s="20"/>
      <c r="L48" s="21"/>
      <c r="N48" s="22"/>
      <c r="P48" s="23"/>
      <c r="Q48" s="23"/>
      <c r="R48" s="23"/>
    </row>
    <row r="49" spans="1:18" ht="16.5" customHeight="1" x14ac:dyDescent="0.2">
      <c r="A49" s="18">
        <v>26</v>
      </c>
      <c r="B49" s="19" t="s">
        <v>208</v>
      </c>
      <c r="C49" s="16">
        <v>45045</v>
      </c>
      <c r="D49" s="15">
        <v>1645</v>
      </c>
      <c r="E49" s="15">
        <v>109918</v>
      </c>
      <c r="F49" s="15">
        <v>1919</v>
      </c>
      <c r="G49" s="17" t="s">
        <v>19</v>
      </c>
      <c r="H49" s="20"/>
      <c r="L49" s="21"/>
      <c r="N49" s="22"/>
      <c r="P49" s="23"/>
      <c r="Q49" s="23"/>
      <c r="R49" s="23"/>
    </row>
    <row r="50" spans="1:18" ht="16.5" customHeight="1" x14ac:dyDescent="0.2">
      <c r="A50" s="18"/>
      <c r="B50" s="19" t="s">
        <v>209</v>
      </c>
      <c r="C50" s="16">
        <v>45045</v>
      </c>
      <c r="D50" s="15">
        <v>1465</v>
      </c>
      <c r="E50" s="15">
        <v>110800</v>
      </c>
      <c r="F50" s="15">
        <v>1626</v>
      </c>
      <c r="G50" s="17" t="s">
        <v>19</v>
      </c>
      <c r="H50" s="20"/>
      <c r="L50" s="21"/>
      <c r="N50" s="22"/>
      <c r="P50" s="23"/>
      <c r="Q50" s="23"/>
      <c r="R50" s="23"/>
    </row>
    <row r="51" spans="1:18" ht="16.5" customHeight="1" x14ac:dyDescent="0.2">
      <c r="A51" s="18">
        <v>27</v>
      </c>
      <c r="B51" s="19" t="s">
        <v>210</v>
      </c>
      <c r="C51" s="16">
        <v>45035</v>
      </c>
      <c r="D51" s="15">
        <v>800</v>
      </c>
      <c r="E51" s="15">
        <v>28156</v>
      </c>
      <c r="F51" s="15">
        <v>1087</v>
      </c>
      <c r="G51" s="17" t="s">
        <v>16</v>
      </c>
      <c r="H51" s="20"/>
      <c r="L51" s="21"/>
      <c r="N51" s="22"/>
      <c r="P51" s="23"/>
      <c r="Q51" s="23"/>
      <c r="R51" s="23"/>
    </row>
    <row r="52" spans="1:18" ht="16.5" customHeight="1" x14ac:dyDescent="0.2">
      <c r="A52" s="18">
        <v>28</v>
      </c>
      <c r="B52" s="19" t="s">
        <v>211</v>
      </c>
      <c r="C52" s="16">
        <v>45045</v>
      </c>
      <c r="D52" s="15">
        <v>546</v>
      </c>
      <c r="E52" s="15">
        <v>63546</v>
      </c>
      <c r="F52" s="15">
        <v>1427</v>
      </c>
      <c r="G52" s="17" t="s">
        <v>16</v>
      </c>
      <c r="H52" s="20"/>
      <c r="L52" s="21"/>
      <c r="N52" s="22"/>
      <c r="P52" s="23"/>
      <c r="Q52" s="23"/>
      <c r="R52" s="23"/>
    </row>
    <row r="53" spans="1:18" ht="16.5" customHeight="1" x14ac:dyDescent="0.2">
      <c r="A53" s="24"/>
      <c r="B53" s="25"/>
      <c r="C53" s="26" t="s">
        <v>42</v>
      </c>
      <c r="D53" s="25">
        <f>SUM(D13:D52)</f>
        <v>87575</v>
      </c>
      <c r="E53" s="25">
        <f>SUM(E13:E52)</f>
        <v>6455934</v>
      </c>
      <c r="F53" s="26">
        <f>SUM(F13:F52)</f>
        <v>104873</v>
      </c>
      <c r="G53" s="26"/>
      <c r="H53" s="27"/>
      <c r="P53" s="28"/>
      <c r="Q53" s="28"/>
      <c r="R53" s="28"/>
    </row>
    <row r="55" spans="1:18" x14ac:dyDescent="0.2">
      <c r="D55" s="29"/>
      <c r="E55" s="29"/>
      <c r="F55" s="29"/>
    </row>
    <row r="56" spans="1:18" x14ac:dyDescent="0.2">
      <c r="D56" s="29"/>
      <c r="E56" s="29"/>
      <c r="F56" s="29"/>
    </row>
    <row r="57" spans="1:18" x14ac:dyDescent="0.2">
      <c r="E57" s="29"/>
    </row>
    <row r="60" spans="1:18" x14ac:dyDescent="0.2">
      <c r="F60" s="30"/>
      <c r="G60" s="30"/>
      <c r="H60" s="30"/>
    </row>
  </sheetData>
  <pageMargins left="1.45694444444443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74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28515625" style="6" customWidth="1"/>
    <col min="2" max="2" width="11.42578125" style="6"/>
    <col min="3" max="3" width="12.7109375" style="6" customWidth="1"/>
    <col min="4" max="17" width="11.42578125" style="6"/>
    <col min="18" max="18" width="12.85546875" style="6" customWidth="1"/>
    <col min="19" max="16384" width="11.42578125" style="6"/>
  </cols>
  <sheetData>
    <row r="10" spans="1:16" ht="15" x14ac:dyDescent="0.25">
      <c r="A10" s="8" t="s">
        <v>43</v>
      </c>
      <c r="B10" s="9"/>
      <c r="C10" s="9"/>
      <c r="D10" s="9"/>
      <c r="E10" s="10" t="str">
        <f>Principal!C11</f>
        <v>Datos al 30/04/2023</v>
      </c>
    </row>
    <row r="11" spans="1:16" x14ac:dyDescent="0.2">
      <c r="A11" s="9"/>
      <c r="B11" s="9"/>
      <c r="C11" s="9"/>
      <c r="D11" s="9"/>
      <c r="E11" s="9"/>
    </row>
    <row r="12" spans="1:16" ht="16.5" customHeight="1" x14ac:dyDescent="0.2">
      <c r="A12" s="12" t="s">
        <v>44</v>
      </c>
      <c r="B12" s="11" t="s">
        <v>11</v>
      </c>
      <c r="C12" s="11" t="s">
        <v>12</v>
      </c>
      <c r="D12" s="11" t="s">
        <v>13</v>
      </c>
      <c r="E12" s="11" t="s">
        <v>45</v>
      </c>
      <c r="H12" s="31"/>
      <c r="I12" s="32"/>
      <c r="J12" s="32"/>
      <c r="K12" s="32"/>
      <c r="M12" s="31"/>
      <c r="N12" s="32"/>
      <c r="O12" s="32"/>
      <c r="P12" s="32"/>
    </row>
    <row r="13" spans="1:16" ht="16.5" customHeight="1" x14ac:dyDescent="0.2">
      <c r="A13" s="33" t="s">
        <v>46</v>
      </c>
      <c r="B13" s="10">
        <v>11661</v>
      </c>
      <c r="C13" s="10">
        <v>914138</v>
      </c>
      <c r="D13" s="10">
        <v>13645</v>
      </c>
      <c r="E13" s="34">
        <f>+D13/$D$74</f>
        <v>0.1301072705601907</v>
      </c>
      <c r="H13" s="31"/>
      <c r="I13" s="32"/>
      <c r="J13" s="32"/>
      <c r="K13" s="32"/>
      <c r="M13" s="31"/>
      <c r="N13" s="32"/>
      <c r="O13" s="32"/>
      <c r="P13" s="32"/>
    </row>
    <row r="14" spans="1:16" ht="16.5" customHeight="1" x14ac:dyDescent="0.2">
      <c r="A14" s="33" t="s">
        <v>47</v>
      </c>
      <c r="B14" s="10">
        <v>11088</v>
      </c>
      <c r="C14" s="10">
        <v>810806</v>
      </c>
      <c r="D14" s="10">
        <v>12063</v>
      </c>
      <c r="E14" s="34">
        <f>+D14/$D$74</f>
        <v>0.11502264600715137</v>
      </c>
      <c r="H14" s="31"/>
      <c r="I14" s="32"/>
      <c r="J14" s="32"/>
      <c r="K14" s="32"/>
      <c r="M14" s="31"/>
      <c r="N14" s="32"/>
      <c r="O14" s="32"/>
      <c r="P14" s="32"/>
    </row>
    <row r="15" spans="1:16" ht="16.5" customHeight="1" x14ac:dyDescent="0.2">
      <c r="A15" s="33" t="s">
        <v>49</v>
      </c>
      <c r="B15" s="10">
        <v>7362</v>
      </c>
      <c r="C15" s="10">
        <v>607594</v>
      </c>
      <c r="D15" s="10">
        <v>8265</v>
      </c>
      <c r="E15" s="34">
        <f>+D15/$D$74</f>
        <v>7.8808104886769967E-2</v>
      </c>
      <c r="H15" s="31"/>
      <c r="I15" s="32"/>
      <c r="J15" s="32"/>
      <c r="K15" s="32"/>
      <c r="M15" s="31"/>
      <c r="N15" s="32"/>
      <c r="O15" s="32"/>
      <c r="P15" s="32"/>
    </row>
    <row r="16" spans="1:16" ht="16.5" customHeight="1" x14ac:dyDescent="0.2">
      <c r="A16" s="33" t="s">
        <v>48</v>
      </c>
      <c r="B16" s="10">
        <v>5206</v>
      </c>
      <c r="C16" s="10">
        <v>308154</v>
      </c>
      <c r="D16" s="10">
        <v>7891</v>
      </c>
      <c r="E16" s="34">
        <f>+D16/$D$74</f>
        <v>7.5241954707985698E-2</v>
      </c>
      <c r="H16" s="31"/>
      <c r="I16" s="32"/>
      <c r="J16" s="32"/>
      <c r="K16" s="32"/>
      <c r="M16" s="31"/>
      <c r="N16" s="32"/>
      <c r="O16" s="32"/>
      <c r="P16" s="32"/>
    </row>
    <row r="17" spans="1:16" ht="16.5" customHeight="1" x14ac:dyDescent="0.2">
      <c r="A17" s="33" t="s">
        <v>54</v>
      </c>
      <c r="B17" s="10">
        <v>6154</v>
      </c>
      <c r="C17" s="10">
        <v>438702</v>
      </c>
      <c r="D17" s="10">
        <v>7089</v>
      </c>
      <c r="E17" s="34">
        <f>+D17/$D$74</f>
        <v>6.759475566150179E-2</v>
      </c>
      <c r="H17" s="31"/>
      <c r="I17" s="32"/>
      <c r="J17" s="32"/>
      <c r="K17" s="32"/>
      <c r="M17" s="31"/>
      <c r="N17" s="32"/>
      <c r="O17" s="32"/>
      <c r="P17" s="32"/>
    </row>
    <row r="18" spans="1:16" ht="16.5" customHeight="1" x14ac:dyDescent="0.2">
      <c r="A18" s="33" t="s">
        <v>51</v>
      </c>
      <c r="B18" s="10">
        <v>4927</v>
      </c>
      <c r="C18" s="10">
        <v>389808</v>
      </c>
      <c r="D18" s="10">
        <v>5610</v>
      </c>
      <c r="E18" s="34">
        <f>+D18/$D$74</f>
        <v>5.3492252681764003E-2</v>
      </c>
      <c r="H18" s="31"/>
      <c r="I18" s="32"/>
      <c r="J18" s="32"/>
      <c r="K18" s="32"/>
      <c r="M18" s="31"/>
      <c r="N18" s="32"/>
      <c r="O18" s="32"/>
      <c r="P18" s="32"/>
    </row>
    <row r="19" spans="1:16" ht="16.5" customHeight="1" x14ac:dyDescent="0.2">
      <c r="A19" s="33" t="s">
        <v>50</v>
      </c>
      <c r="B19" s="10">
        <v>4665</v>
      </c>
      <c r="C19" s="10">
        <v>407201</v>
      </c>
      <c r="D19" s="10">
        <v>5552</v>
      </c>
      <c r="E19" s="34">
        <f>+D19/$D$74</f>
        <v>5.2939213349225266E-2</v>
      </c>
      <c r="H19" s="31"/>
      <c r="I19" s="32"/>
      <c r="J19" s="32"/>
      <c r="K19" s="32"/>
      <c r="M19" s="31"/>
      <c r="N19" s="32"/>
      <c r="O19" s="32"/>
      <c r="P19" s="32"/>
    </row>
    <row r="20" spans="1:16" ht="16.5" customHeight="1" x14ac:dyDescent="0.2">
      <c r="A20" s="33" t="s">
        <v>52</v>
      </c>
      <c r="B20" s="10">
        <v>3982</v>
      </c>
      <c r="C20" s="10">
        <v>274325</v>
      </c>
      <c r="D20" s="10">
        <v>4700</v>
      </c>
      <c r="E20" s="34">
        <f>+D20/$D$74</f>
        <v>4.4815256257449344E-2</v>
      </c>
      <c r="H20" s="31"/>
      <c r="I20" s="32"/>
      <c r="J20" s="32"/>
      <c r="K20" s="32"/>
      <c r="M20" s="31"/>
      <c r="N20" s="32"/>
      <c r="O20" s="32"/>
      <c r="P20" s="32"/>
    </row>
    <row r="21" spans="1:16" ht="16.5" customHeight="1" x14ac:dyDescent="0.2">
      <c r="A21" s="33" t="s">
        <v>53</v>
      </c>
      <c r="B21" s="10">
        <v>3376</v>
      </c>
      <c r="C21" s="10">
        <v>305555</v>
      </c>
      <c r="D21" s="10">
        <v>4324</v>
      </c>
      <c r="E21" s="34">
        <f>+D21/$D$74</f>
        <v>4.1230035756853398E-2</v>
      </c>
      <c r="H21" s="31"/>
      <c r="I21" s="32"/>
      <c r="J21" s="32"/>
      <c r="K21" s="32"/>
      <c r="M21" s="31"/>
      <c r="N21" s="32"/>
      <c r="O21" s="32"/>
      <c r="P21" s="32"/>
    </row>
    <row r="22" spans="1:16" ht="16.5" customHeight="1" x14ac:dyDescent="0.2">
      <c r="A22" s="33" t="s">
        <v>55</v>
      </c>
      <c r="B22" s="10">
        <v>3226</v>
      </c>
      <c r="C22" s="10">
        <v>218304</v>
      </c>
      <c r="D22" s="10">
        <v>3989</v>
      </c>
      <c r="E22" s="34">
        <f>+D22/$D$74</f>
        <v>3.8035756853396899E-2</v>
      </c>
      <c r="H22" s="31"/>
      <c r="I22" s="32"/>
      <c r="J22" s="32"/>
      <c r="K22" s="32"/>
      <c r="M22" s="31"/>
      <c r="N22" s="32"/>
      <c r="O22" s="32"/>
      <c r="P22" s="32"/>
    </row>
    <row r="23" spans="1:16" ht="16.5" customHeight="1" x14ac:dyDescent="0.2">
      <c r="A23" s="33" t="s">
        <v>56</v>
      </c>
      <c r="B23" s="10">
        <v>2308</v>
      </c>
      <c r="C23" s="10">
        <v>29096</v>
      </c>
      <c r="D23" s="10">
        <v>3354</v>
      </c>
      <c r="E23" s="34">
        <f>+D23/$D$74</f>
        <v>3.1980929678188316E-2</v>
      </c>
      <c r="H23" s="31"/>
      <c r="I23" s="32"/>
      <c r="J23" s="32"/>
      <c r="K23" s="32"/>
      <c r="M23" s="31"/>
      <c r="N23" s="32"/>
      <c r="O23" s="32"/>
      <c r="P23" s="32"/>
    </row>
    <row r="24" spans="1:16" ht="16.5" customHeight="1" x14ac:dyDescent="0.2">
      <c r="A24" s="33" t="s">
        <v>60</v>
      </c>
      <c r="B24" s="10">
        <v>1980</v>
      </c>
      <c r="C24" s="10">
        <v>27324</v>
      </c>
      <c r="D24" s="10">
        <v>2577</v>
      </c>
      <c r="E24" s="34">
        <f>+D24/$D$74</f>
        <v>2.4572109654350416E-2</v>
      </c>
      <c r="H24" s="31"/>
      <c r="I24" s="32"/>
      <c r="J24" s="32"/>
      <c r="K24" s="32"/>
      <c r="M24" s="31"/>
      <c r="N24" s="32"/>
      <c r="O24" s="32"/>
      <c r="P24" s="32"/>
    </row>
    <row r="25" spans="1:16" ht="16.5" customHeight="1" x14ac:dyDescent="0.2">
      <c r="A25" s="33" t="s">
        <v>57</v>
      </c>
      <c r="B25" s="10">
        <v>1943</v>
      </c>
      <c r="C25" s="10">
        <v>145947</v>
      </c>
      <c r="D25" s="10">
        <v>2401</v>
      </c>
      <c r="E25" s="34">
        <f>+D25/$D$74</f>
        <v>2.2893921334922528E-2</v>
      </c>
      <c r="H25" s="31"/>
      <c r="I25" s="32"/>
      <c r="J25" s="32"/>
      <c r="K25" s="32"/>
      <c r="M25" s="31"/>
      <c r="N25" s="32"/>
      <c r="O25" s="32"/>
      <c r="P25" s="32"/>
    </row>
    <row r="26" spans="1:16" ht="16.5" customHeight="1" x14ac:dyDescent="0.2">
      <c r="A26" s="33" t="s">
        <v>58</v>
      </c>
      <c r="B26" s="10">
        <v>1988</v>
      </c>
      <c r="C26" s="10">
        <v>186521</v>
      </c>
      <c r="D26" s="10">
        <v>2385</v>
      </c>
      <c r="E26" s="34">
        <f>+D26/$D$74</f>
        <v>2.2741358760429081E-2</v>
      </c>
      <c r="H26" s="31"/>
      <c r="I26" s="32"/>
      <c r="J26" s="32"/>
      <c r="K26" s="32"/>
      <c r="M26" s="31"/>
      <c r="N26" s="32"/>
      <c r="O26" s="32"/>
      <c r="P26" s="32"/>
    </row>
    <row r="27" spans="1:16" ht="16.5" customHeight="1" x14ac:dyDescent="0.2">
      <c r="A27" s="33" t="s">
        <v>62</v>
      </c>
      <c r="B27" s="10">
        <v>1812</v>
      </c>
      <c r="C27" s="10">
        <v>148474</v>
      </c>
      <c r="D27" s="10">
        <v>2130</v>
      </c>
      <c r="E27" s="34">
        <f>+D27/$D$74</f>
        <v>2.030989272943981E-2</v>
      </c>
      <c r="H27" s="31"/>
      <c r="I27" s="32"/>
      <c r="J27" s="32"/>
      <c r="K27" s="32"/>
      <c r="M27" s="31"/>
      <c r="N27" s="32"/>
      <c r="O27" s="32"/>
      <c r="P27" s="32"/>
    </row>
    <row r="28" spans="1:16" ht="16.5" customHeight="1" x14ac:dyDescent="0.2">
      <c r="A28" s="33" t="s">
        <v>61</v>
      </c>
      <c r="B28" s="10">
        <v>1601</v>
      </c>
      <c r="C28" s="10">
        <v>117487</v>
      </c>
      <c r="D28" s="10">
        <v>1940</v>
      </c>
      <c r="E28" s="34">
        <f>+D28/$D$74</f>
        <v>1.8498212157330156E-2</v>
      </c>
      <c r="H28" s="31"/>
      <c r="I28" s="32"/>
      <c r="J28" s="32"/>
      <c r="K28" s="32"/>
      <c r="M28" s="31"/>
      <c r="N28" s="32"/>
      <c r="O28" s="32"/>
      <c r="P28" s="32"/>
    </row>
    <row r="29" spans="1:16" ht="16.5" customHeight="1" x14ac:dyDescent="0.2">
      <c r="A29" s="33" t="s">
        <v>68</v>
      </c>
      <c r="B29" s="10">
        <v>1346</v>
      </c>
      <c r="C29" s="10">
        <v>101935</v>
      </c>
      <c r="D29" s="10">
        <v>1660</v>
      </c>
      <c r="E29" s="34">
        <f>+D29/$D$74</f>
        <v>1.5828367103694875E-2</v>
      </c>
      <c r="H29" s="31"/>
      <c r="I29" s="32"/>
      <c r="J29" s="32"/>
      <c r="K29" s="32"/>
      <c r="M29" s="31"/>
      <c r="N29" s="32"/>
      <c r="O29" s="32"/>
      <c r="P29" s="32"/>
    </row>
    <row r="30" spans="1:16" ht="16.5" customHeight="1" x14ac:dyDescent="0.2">
      <c r="A30" s="33" t="s">
        <v>64</v>
      </c>
      <c r="B30" s="10">
        <v>1312</v>
      </c>
      <c r="C30" s="10">
        <v>97742</v>
      </c>
      <c r="D30" s="10">
        <v>1604</v>
      </c>
      <c r="E30" s="34">
        <f>+D30/$D$74</f>
        <v>1.5294398092967818E-2</v>
      </c>
      <c r="H30" s="31"/>
      <c r="I30" s="32"/>
      <c r="J30" s="32"/>
      <c r="K30" s="32"/>
      <c r="M30" s="31"/>
      <c r="N30" s="32"/>
      <c r="O30" s="32"/>
      <c r="P30" s="32"/>
    </row>
    <row r="31" spans="1:16" ht="16.5" customHeight="1" x14ac:dyDescent="0.2">
      <c r="A31" s="33" t="s">
        <v>63</v>
      </c>
      <c r="B31" s="10">
        <v>1375</v>
      </c>
      <c r="C31" s="10">
        <v>91772</v>
      </c>
      <c r="D31" s="10">
        <v>1584</v>
      </c>
      <c r="E31" s="34">
        <f>+D31/$D$74</f>
        <v>1.5103694874851014E-2</v>
      </c>
      <c r="H31" s="31"/>
      <c r="I31" s="32"/>
      <c r="J31" s="32"/>
      <c r="K31" s="32"/>
      <c r="M31" s="31"/>
      <c r="N31" s="32"/>
      <c r="O31" s="32"/>
      <c r="P31" s="32"/>
    </row>
    <row r="32" spans="1:16" ht="16.5" customHeight="1" x14ac:dyDescent="0.2">
      <c r="A32" s="33" t="s">
        <v>59</v>
      </c>
      <c r="B32" s="10">
        <v>1281</v>
      </c>
      <c r="C32" s="10">
        <v>86041</v>
      </c>
      <c r="D32" s="10">
        <v>1555</v>
      </c>
      <c r="E32" s="34">
        <f>+D32/$D$74</f>
        <v>1.4827175208581645E-2</v>
      </c>
      <c r="H32" s="31"/>
      <c r="I32" s="32"/>
      <c r="J32" s="32"/>
      <c r="K32" s="32"/>
      <c r="M32" s="31"/>
      <c r="N32" s="32"/>
      <c r="O32" s="32"/>
      <c r="P32" s="32"/>
    </row>
    <row r="33" spans="1:16" ht="16.5" customHeight="1" x14ac:dyDescent="0.2">
      <c r="A33" s="33" t="s">
        <v>65</v>
      </c>
      <c r="B33" s="10">
        <v>1337</v>
      </c>
      <c r="C33" s="10">
        <v>111257</v>
      </c>
      <c r="D33" s="10">
        <v>1516</v>
      </c>
      <c r="E33" s="34">
        <f>+D33/$D$74</f>
        <v>1.4455303933253874E-2</v>
      </c>
      <c r="H33" s="31"/>
      <c r="I33" s="32"/>
      <c r="J33" s="32"/>
      <c r="K33" s="32"/>
      <c r="M33" s="31"/>
      <c r="N33" s="32"/>
      <c r="O33" s="32"/>
      <c r="P33" s="32"/>
    </row>
    <row r="34" spans="1:16" ht="16.5" customHeight="1" x14ac:dyDescent="0.2">
      <c r="A34" s="33" t="s">
        <v>67</v>
      </c>
      <c r="B34" s="10">
        <v>823</v>
      </c>
      <c r="C34" s="10">
        <v>58656</v>
      </c>
      <c r="D34" s="10">
        <v>1018</v>
      </c>
      <c r="E34" s="34">
        <f>+D34/$D$74</f>
        <v>9.7067938021454109E-3</v>
      </c>
      <c r="H34" s="31"/>
      <c r="I34" s="32"/>
      <c r="J34" s="32"/>
      <c r="K34" s="32"/>
      <c r="M34" s="31"/>
      <c r="N34" s="32"/>
      <c r="O34" s="32"/>
      <c r="P34" s="32"/>
    </row>
    <row r="35" spans="1:16" ht="16.5" customHeight="1" x14ac:dyDescent="0.2">
      <c r="A35" s="33" t="s">
        <v>66</v>
      </c>
      <c r="B35" s="10">
        <v>1014</v>
      </c>
      <c r="C35" s="10">
        <v>101754</v>
      </c>
      <c r="D35" s="10">
        <v>936</v>
      </c>
      <c r="E35" s="34">
        <f>+D35/$D$74</f>
        <v>8.9249106078665083E-3</v>
      </c>
      <c r="H35" s="31"/>
      <c r="I35" s="32"/>
      <c r="J35" s="32"/>
      <c r="K35" s="32"/>
      <c r="M35" s="31"/>
      <c r="N35" s="32"/>
      <c r="O35" s="32"/>
      <c r="P35" s="32"/>
    </row>
    <row r="36" spans="1:16" ht="16.5" customHeight="1" x14ac:dyDescent="0.2">
      <c r="A36" s="33" t="s">
        <v>69</v>
      </c>
      <c r="B36" s="10">
        <v>540</v>
      </c>
      <c r="C36" s="10">
        <v>61960</v>
      </c>
      <c r="D36" s="10">
        <v>606</v>
      </c>
      <c r="E36" s="34">
        <f>+D36/$D$74</f>
        <v>5.7783075089392136E-3</v>
      </c>
      <c r="H36" s="31"/>
      <c r="I36" s="32"/>
      <c r="J36" s="32"/>
      <c r="K36" s="32"/>
      <c r="M36" s="31"/>
      <c r="N36" s="32"/>
      <c r="O36" s="32"/>
      <c r="P36" s="32"/>
    </row>
    <row r="37" spans="1:16" ht="16.5" customHeight="1" x14ac:dyDescent="0.2">
      <c r="A37" s="33" t="s">
        <v>71</v>
      </c>
      <c r="B37" s="10">
        <v>426</v>
      </c>
      <c r="C37" s="10">
        <v>25914</v>
      </c>
      <c r="D37" s="10">
        <v>531</v>
      </c>
      <c r="E37" s="34">
        <f>+D37/$D$74</f>
        <v>5.0631704410011918E-3</v>
      </c>
      <c r="H37" s="31"/>
      <c r="I37" s="32"/>
      <c r="J37" s="32"/>
      <c r="K37" s="32"/>
      <c r="M37" s="31"/>
      <c r="N37" s="32"/>
      <c r="O37" s="32"/>
      <c r="P37" s="32"/>
    </row>
    <row r="38" spans="1:16" ht="16.5" customHeight="1" x14ac:dyDescent="0.2">
      <c r="A38" s="33" t="s">
        <v>87</v>
      </c>
      <c r="B38" s="10">
        <v>320</v>
      </c>
      <c r="C38" s="10">
        <v>6540</v>
      </c>
      <c r="D38" s="10">
        <v>418</v>
      </c>
      <c r="E38" s="34">
        <f>+D38/$D$74</f>
        <v>3.9856972586412394E-3</v>
      </c>
      <c r="H38" s="31"/>
      <c r="I38" s="32"/>
      <c r="J38" s="32"/>
      <c r="K38" s="32"/>
      <c r="M38" s="31"/>
      <c r="N38" s="32"/>
      <c r="O38" s="32"/>
      <c r="P38" s="32"/>
    </row>
    <row r="39" spans="1:16" ht="16.5" customHeight="1" x14ac:dyDescent="0.2">
      <c r="A39" s="33" t="s">
        <v>70</v>
      </c>
      <c r="B39" s="10">
        <v>309</v>
      </c>
      <c r="C39" s="10">
        <v>30474</v>
      </c>
      <c r="D39" s="10">
        <v>409</v>
      </c>
      <c r="E39" s="34">
        <f>+D39/$D$74</f>
        <v>3.8998808104886771E-3</v>
      </c>
      <c r="H39" s="31"/>
      <c r="I39" s="32"/>
      <c r="J39" s="32"/>
      <c r="K39" s="32"/>
      <c r="M39" s="31"/>
      <c r="N39" s="32"/>
      <c r="O39" s="32"/>
      <c r="P39" s="32"/>
    </row>
    <row r="40" spans="1:16" ht="16.5" customHeight="1" x14ac:dyDescent="0.2">
      <c r="A40" s="33" t="s">
        <v>72</v>
      </c>
      <c r="B40" s="10">
        <v>312</v>
      </c>
      <c r="C40" s="10">
        <v>27636</v>
      </c>
      <c r="D40" s="10">
        <v>361</v>
      </c>
      <c r="E40" s="34">
        <f>+D40/$D$74</f>
        <v>3.4421930870083433E-3</v>
      </c>
      <c r="H40" s="31"/>
      <c r="I40" s="32"/>
      <c r="J40" s="32"/>
      <c r="K40" s="32"/>
      <c r="M40" s="31"/>
      <c r="N40" s="32"/>
      <c r="O40" s="32"/>
      <c r="P40" s="32"/>
    </row>
    <row r="41" spans="1:16" ht="16.5" customHeight="1" x14ac:dyDescent="0.2">
      <c r="A41" s="33" t="s">
        <v>86</v>
      </c>
      <c r="B41" s="10">
        <v>258</v>
      </c>
      <c r="C41" s="10">
        <v>15624</v>
      </c>
      <c r="D41" s="10">
        <v>320</v>
      </c>
      <c r="E41" s="34">
        <f>+D41/$D$74</f>
        <v>3.0512514898688916E-3</v>
      </c>
      <c r="H41" s="31"/>
      <c r="I41" s="32"/>
      <c r="J41" s="32"/>
      <c r="K41" s="32"/>
      <c r="M41" s="31"/>
      <c r="N41" s="32"/>
      <c r="O41" s="32"/>
      <c r="P41" s="32"/>
    </row>
    <row r="42" spans="1:16" ht="16.5" customHeight="1" x14ac:dyDescent="0.2">
      <c r="A42" s="33" t="s">
        <v>84</v>
      </c>
      <c r="B42" s="10">
        <v>272</v>
      </c>
      <c r="C42" s="10">
        <v>19270</v>
      </c>
      <c r="D42" s="10">
        <v>319</v>
      </c>
      <c r="E42" s="34">
        <f>+D42/$D$74</f>
        <v>3.0417163289630511E-3</v>
      </c>
      <c r="H42" s="31"/>
      <c r="I42" s="32"/>
      <c r="J42" s="32"/>
      <c r="K42" s="32"/>
      <c r="M42" s="31"/>
      <c r="N42" s="32"/>
      <c r="O42" s="32"/>
      <c r="P42" s="32"/>
    </row>
    <row r="43" spans="1:16" ht="16.5" customHeight="1" x14ac:dyDescent="0.2">
      <c r="A43" s="33" t="s">
        <v>73</v>
      </c>
      <c r="B43" s="10">
        <v>264</v>
      </c>
      <c r="C43" s="10">
        <v>16632</v>
      </c>
      <c r="D43" s="10">
        <v>316</v>
      </c>
      <c r="E43" s="34">
        <f>+D43/$D$74</f>
        <v>3.0131108462455305E-3</v>
      </c>
      <c r="H43" s="31"/>
      <c r="I43" s="32"/>
      <c r="J43" s="32"/>
      <c r="K43" s="32"/>
      <c r="M43" s="31"/>
      <c r="N43" s="32"/>
      <c r="O43" s="32"/>
      <c r="P43" s="32"/>
    </row>
    <row r="44" spans="1:16" ht="16.5" customHeight="1" x14ac:dyDescent="0.2">
      <c r="A44" s="33" t="s">
        <v>74</v>
      </c>
      <c r="B44" s="10">
        <v>300</v>
      </c>
      <c r="C44" s="10">
        <v>33458</v>
      </c>
      <c r="D44" s="10">
        <v>316</v>
      </c>
      <c r="E44" s="34">
        <f>+D44/$D$74</f>
        <v>3.0131108462455305E-3</v>
      </c>
      <c r="H44" s="31"/>
      <c r="I44" s="32"/>
      <c r="J44" s="32"/>
      <c r="K44" s="32"/>
      <c r="M44" s="31"/>
      <c r="N44" s="32"/>
      <c r="O44" s="32"/>
      <c r="P44" s="32"/>
    </row>
    <row r="45" spans="1:16" ht="16.5" customHeight="1" x14ac:dyDescent="0.2">
      <c r="A45" s="33" t="s">
        <v>75</v>
      </c>
      <c r="B45" s="10">
        <v>281</v>
      </c>
      <c r="C45" s="10">
        <v>20378</v>
      </c>
      <c r="D45" s="10">
        <v>296</v>
      </c>
      <c r="E45" s="34">
        <f>+D45/$D$74</f>
        <v>2.8224076281287247E-3</v>
      </c>
      <c r="H45" s="31"/>
      <c r="I45" s="32"/>
      <c r="J45" s="32"/>
      <c r="K45" s="32"/>
      <c r="M45" s="31"/>
      <c r="N45" s="32"/>
      <c r="O45" s="32"/>
      <c r="P45" s="32"/>
    </row>
    <row r="46" spans="1:16" ht="16.5" customHeight="1" x14ac:dyDescent="0.2">
      <c r="A46" s="33" t="s">
        <v>76</v>
      </c>
      <c r="B46" s="10">
        <v>240</v>
      </c>
      <c r="C46" s="10">
        <v>15120</v>
      </c>
      <c r="D46" s="10">
        <v>287</v>
      </c>
      <c r="E46" s="34">
        <f>+D46/$D$74</f>
        <v>2.736591179976162E-3</v>
      </c>
      <c r="H46" s="31"/>
      <c r="I46" s="32"/>
      <c r="J46" s="32"/>
      <c r="K46" s="32"/>
      <c r="M46" s="31"/>
      <c r="N46" s="32"/>
      <c r="O46" s="32"/>
      <c r="P46" s="32"/>
    </row>
    <row r="47" spans="1:16" ht="16.5" customHeight="1" x14ac:dyDescent="0.2">
      <c r="A47" s="33" t="s">
        <v>77</v>
      </c>
      <c r="B47" s="10">
        <v>198</v>
      </c>
      <c r="C47" s="10">
        <v>13083</v>
      </c>
      <c r="D47" s="10">
        <v>249</v>
      </c>
      <c r="E47" s="34">
        <f>+D47/$D$74</f>
        <v>2.3742550655542313E-3</v>
      </c>
      <c r="H47" s="31"/>
      <c r="I47" s="32"/>
      <c r="J47" s="32"/>
      <c r="K47" s="32"/>
      <c r="M47" s="31"/>
      <c r="N47" s="32"/>
      <c r="O47" s="32"/>
      <c r="P47" s="32"/>
    </row>
    <row r="48" spans="1:16" ht="16.5" customHeight="1" x14ac:dyDescent="0.2">
      <c r="A48" s="33" t="s">
        <v>213</v>
      </c>
      <c r="B48" s="10">
        <v>0</v>
      </c>
      <c r="C48" s="10">
        <v>19911</v>
      </c>
      <c r="D48" s="10">
        <v>241</v>
      </c>
      <c r="E48" s="34">
        <f>+D48/$D$74</f>
        <v>2.2979737783075087E-3</v>
      </c>
      <c r="H48" s="31"/>
      <c r="I48" s="32"/>
      <c r="J48" s="32"/>
      <c r="K48" s="32"/>
      <c r="M48" s="31"/>
      <c r="N48" s="32"/>
      <c r="O48" s="32"/>
      <c r="P48" s="32"/>
    </row>
    <row r="49" spans="1:16" ht="16.5" customHeight="1" x14ac:dyDescent="0.2">
      <c r="A49" s="33" t="s">
        <v>78</v>
      </c>
      <c r="B49" s="10">
        <v>200</v>
      </c>
      <c r="C49" s="10">
        <v>14400</v>
      </c>
      <c r="D49" s="10">
        <v>240</v>
      </c>
      <c r="E49" s="34">
        <f>+D49/$D$74</f>
        <v>2.2884386174016687E-3</v>
      </c>
      <c r="H49" s="31"/>
      <c r="I49" s="32"/>
      <c r="J49" s="32"/>
      <c r="K49" s="32"/>
      <c r="M49" s="31"/>
      <c r="N49" s="32"/>
      <c r="O49" s="32"/>
      <c r="P49" s="32"/>
    </row>
    <row r="50" spans="1:16" ht="16.5" customHeight="1" x14ac:dyDescent="0.2">
      <c r="A50" s="33" t="s">
        <v>79</v>
      </c>
      <c r="B50" s="10">
        <v>198</v>
      </c>
      <c r="C50" s="10">
        <v>12653</v>
      </c>
      <c r="D50" s="10">
        <v>240</v>
      </c>
      <c r="E50" s="34">
        <f>+D50/$D$74</f>
        <v>2.2884386174016687E-3</v>
      </c>
      <c r="H50" s="31"/>
      <c r="I50" s="32"/>
      <c r="J50" s="32"/>
      <c r="K50" s="32"/>
      <c r="M50" s="31"/>
      <c r="N50" s="32"/>
      <c r="O50" s="32"/>
      <c r="P50" s="32"/>
    </row>
    <row r="51" spans="1:16" ht="16.5" customHeight="1" x14ac:dyDescent="0.2">
      <c r="A51" s="33" t="s">
        <v>80</v>
      </c>
      <c r="B51" s="10">
        <v>240</v>
      </c>
      <c r="C51" s="10">
        <v>26160</v>
      </c>
      <c r="D51" s="10">
        <v>238</v>
      </c>
      <c r="E51" s="34">
        <f>+D51/$D$74</f>
        <v>2.2693682955899882E-3</v>
      </c>
      <c r="H51" s="31"/>
      <c r="I51" s="32"/>
      <c r="J51" s="32"/>
      <c r="K51" s="32"/>
      <c r="M51" s="31"/>
      <c r="N51" s="32"/>
      <c r="O51" s="32"/>
      <c r="P51" s="32"/>
    </row>
    <row r="52" spans="1:16" ht="16.5" customHeight="1" x14ac:dyDescent="0.2">
      <c r="A52" s="33" t="s">
        <v>81</v>
      </c>
      <c r="B52" s="10">
        <v>160</v>
      </c>
      <c r="C52" s="10">
        <v>14280</v>
      </c>
      <c r="D52" s="10">
        <v>214</v>
      </c>
      <c r="E52" s="34">
        <f>+D52/$D$74</f>
        <v>2.0405244338498212E-3</v>
      </c>
      <c r="H52" s="31"/>
      <c r="I52" s="32"/>
      <c r="J52" s="32"/>
      <c r="K52" s="32"/>
      <c r="M52" s="31"/>
      <c r="N52" s="32"/>
      <c r="O52" s="32"/>
      <c r="P52" s="32"/>
    </row>
    <row r="53" spans="1:16" ht="16.5" customHeight="1" x14ac:dyDescent="0.2">
      <c r="A53" s="33" t="s">
        <v>212</v>
      </c>
      <c r="B53" s="10">
        <v>160</v>
      </c>
      <c r="C53" s="10">
        <v>1863</v>
      </c>
      <c r="D53" s="10">
        <v>211</v>
      </c>
      <c r="E53" s="34">
        <f>+D53/$D$74</f>
        <v>2.0119189511323002E-3</v>
      </c>
      <c r="H53" s="31"/>
      <c r="I53" s="32"/>
      <c r="J53" s="32"/>
      <c r="K53" s="32"/>
      <c r="M53" s="31"/>
      <c r="N53" s="32"/>
      <c r="O53" s="32"/>
      <c r="P53" s="32"/>
    </row>
    <row r="54" spans="1:16" ht="16.5" customHeight="1" x14ac:dyDescent="0.2">
      <c r="A54" s="33" t="s">
        <v>82</v>
      </c>
      <c r="B54" s="10">
        <v>162</v>
      </c>
      <c r="C54" s="10">
        <v>10368</v>
      </c>
      <c r="D54" s="10">
        <v>205</v>
      </c>
      <c r="E54" s="34">
        <f>+D54/$D$74</f>
        <v>1.9547079856972586E-3</v>
      </c>
      <c r="H54" s="31"/>
      <c r="I54" s="32"/>
      <c r="J54" s="32"/>
      <c r="K54" s="32"/>
      <c r="M54" s="31"/>
      <c r="N54" s="32"/>
      <c r="O54" s="32"/>
      <c r="P54" s="32"/>
    </row>
    <row r="55" spans="1:16" ht="16.5" customHeight="1" x14ac:dyDescent="0.2">
      <c r="A55" s="33" t="s">
        <v>83</v>
      </c>
      <c r="B55" s="10">
        <v>160</v>
      </c>
      <c r="C55" s="10">
        <v>16800</v>
      </c>
      <c r="D55" s="10">
        <v>151</v>
      </c>
      <c r="E55" s="34">
        <f>+D55/$D$74</f>
        <v>1.4398092967818832E-3</v>
      </c>
      <c r="H55" s="31"/>
      <c r="I55" s="32"/>
      <c r="J55" s="32"/>
      <c r="K55" s="32"/>
      <c r="M55" s="31"/>
      <c r="N55" s="32"/>
      <c r="O55" s="32"/>
      <c r="P55" s="32"/>
    </row>
    <row r="56" spans="1:16" ht="16.5" customHeight="1" x14ac:dyDescent="0.2">
      <c r="A56" s="33" t="s">
        <v>88</v>
      </c>
      <c r="B56" s="10">
        <v>110</v>
      </c>
      <c r="C56" s="10">
        <v>7096</v>
      </c>
      <c r="D56" s="10">
        <v>125</v>
      </c>
      <c r="E56" s="34">
        <f>+D56/$D$74</f>
        <v>1.1918951132300357E-3</v>
      </c>
      <c r="H56" s="31"/>
      <c r="I56" s="32"/>
      <c r="J56" s="32"/>
      <c r="K56" s="32"/>
      <c r="M56" s="31"/>
      <c r="N56" s="32"/>
      <c r="O56" s="32"/>
      <c r="P56" s="32"/>
    </row>
    <row r="57" spans="1:16" ht="16.5" customHeight="1" x14ac:dyDescent="0.2">
      <c r="A57" s="33" t="s">
        <v>85</v>
      </c>
      <c r="B57" s="10">
        <v>120</v>
      </c>
      <c r="C57" s="10">
        <v>14215</v>
      </c>
      <c r="D57" s="10">
        <v>118</v>
      </c>
      <c r="E57" s="34">
        <f>+D57/$D$74</f>
        <v>1.1251489868891538E-3</v>
      </c>
      <c r="H57" s="31"/>
      <c r="I57" s="32"/>
      <c r="J57" s="32"/>
      <c r="K57" s="32"/>
      <c r="M57" s="31"/>
      <c r="N57" s="32"/>
      <c r="O57" s="32"/>
      <c r="P57" s="32"/>
    </row>
    <row r="58" spans="1:16" ht="16.5" customHeight="1" x14ac:dyDescent="0.2">
      <c r="A58" s="33" t="s">
        <v>90</v>
      </c>
      <c r="B58" s="10">
        <v>80</v>
      </c>
      <c r="C58" s="10">
        <v>4780</v>
      </c>
      <c r="D58" s="10">
        <v>96</v>
      </c>
      <c r="E58" s="34">
        <f>+D58/$D$74</f>
        <v>9.1537544696066744E-4</v>
      </c>
      <c r="H58" s="31"/>
      <c r="I58" s="32"/>
      <c r="J58" s="32"/>
      <c r="K58" s="32"/>
      <c r="M58" s="31"/>
      <c r="N58" s="32"/>
      <c r="O58" s="32"/>
      <c r="P58" s="32"/>
    </row>
    <row r="59" spans="1:16" ht="16.5" customHeight="1" x14ac:dyDescent="0.2">
      <c r="A59" s="33" t="s">
        <v>89</v>
      </c>
      <c r="B59" s="10">
        <v>80</v>
      </c>
      <c r="C59" s="10">
        <v>9204</v>
      </c>
      <c r="D59" s="10">
        <v>85</v>
      </c>
      <c r="E59" s="34">
        <f>+D59/$D$74</f>
        <v>8.1048867699642436E-4</v>
      </c>
      <c r="H59" s="31"/>
      <c r="I59" s="32"/>
      <c r="J59" s="32"/>
      <c r="K59" s="32"/>
      <c r="M59" s="31"/>
      <c r="N59" s="32"/>
      <c r="O59" s="32"/>
      <c r="P59" s="32"/>
    </row>
    <row r="60" spans="1:16" ht="16.5" customHeight="1" x14ac:dyDescent="0.2">
      <c r="A60" s="33" t="s">
        <v>91</v>
      </c>
      <c r="B60" s="10">
        <v>60</v>
      </c>
      <c r="C60" s="10">
        <v>6840</v>
      </c>
      <c r="D60" s="10">
        <v>62</v>
      </c>
      <c r="E60" s="34">
        <f>+D60/$D$74</f>
        <v>5.9117997616209771E-4</v>
      </c>
      <c r="H60" s="31"/>
      <c r="I60" s="32"/>
      <c r="J60" s="32"/>
      <c r="K60" s="32"/>
      <c r="M60" s="31"/>
      <c r="N60" s="32"/>
      <c r="O60" s="32"/>
      <c r="P60" s="32"/>
    </row>
    <row r="61" spans="1:16" ht="16.5" customHeight="1" x14ac:dyDescent="0.2">
      <c r="A61" s="33" t="s">
        <v>97</v>
      </c>
      <c r="B61" s="10">
        <v>42</v>
      </c>
      <c r="C61" s="10">
        <v>2772</v>
      </c>
      <c r="D61" s="10">
        <v>55</v>
      </c>
      <c r="E61" s="34">
        <f>+D61/$D$74</f>
        <v>5.2443384982121572E-4</v>
      </c>
      <c r="H61" s="31"/>
      <c r="I61" s="32"/>
      <c r="J61" s="32"/>
      <c r="K61" s="32"/>
      <c r="M61" s="31"/>
      <c r="N61" s="32"/>
      <c r="O61" s="32"/>
      <c r="P61" s="32"/>
    </row>
    <row r="62" spans="1:16" ht="16.5" customHeight="1" x14ac:dyDescent="0.2">
      <c r="A62" s="33" t="s">
        <v>96</v>
      </c>
      <c r="B62" s="10">
        <v>48</v>
      </c>
      <c r="C62" s="10">
        <v>2688</v>
      </c>
      <c r="D62" s="10">
        <v>55</v>
      </c>
      <c r="E62" s="34">
        <f>+D62/$D$74</f>
        <v>5.2443384982121572E-4</v>
      </c>
      <c r="H62" s="31"/>
      <c r="I62" s="32"/>
      <c r="J62" s="32"/>
      <c r="K62" s="32"/>
      <c r="M62" s="31"/>
      <c r="N62" s="32"/>
      <c r="O62" s="32"/>
      <c r="P62" s="32"/>
    </row>
    <row r="63" spans="1:16" ht="16.5" customHeight="1" x14ac:dyDescent="0.2">
      <c r="A63" s="33" t="s">
        <v>92</v>
      </c>
      <c r="B63" s="10">
        <v>44</v>
      </c>
      <c r="C63" s="10">
        <v>2772</v>
      </c>
      <c r="D63" s="10">
        <v>53</v>
      </c>
      <c r="E63" s="34">
        <f>+D63/$D$74</f>
        <v>5.0536352800953518E-4</v>
      </c>
      <c r="H63" s="31"/>
      <c r="I63" s="32"/>
      <c r="J63" s="32"/>
      <c r="K63" s="32"/>
      <c r="M63" s="31"/>
      <c r="N63" s="32"/>
      <c r="O63" s="32"/>
      <c r="P63" s="32"/>
    </row>
    <row r="64" spans="1:16" ht="16.5" customHeight="1" x14ac:dyDescent="0.2">
      <c r="A64" s="33" t="s">
        <v>93</v>
      </c>
      <c r="B64" s="10">
        <v>40</v>
      </c>
      <c r="C64" s="10">
        <v>2595</v>
      </c>
      <c r="D64" s="10">
        <v>52</v>
      </c>
      <c r="E64" s="34">
        <f>+D64/$D$74</f>
        <v>4.9582836710369491E-4</v>
      </c>
      <c r="H64" s="31"/>
      <c r="I64" s="32"/>
      <c r="J64" s="32"/>
      <c r="K64" s="32"/>
      <c r="M64" s="31"/>
      <c r="N64" s="32"/>
      <c r="O64" s="32"/>
      <c r="P64" s="32"/>
    </row>
    <row r="65" spans="1:19" ht="16.5" customHeight="1" x14ac:dyDescent="0.2">
      <c r="A65" s="33" t="s">
        <v>94</v>
      </c>
      <c r="B65" s="10">
        <v>44</v>
      </c>
      <c r="C65" s="10">
        <v>2640</v>
      </c>
      <c r="D65" s="10">
        <v>52</v>
      </c>
      <c r="E65" s="34">
        <f>+D65/$D$74</f>
        <v>4.9582836710369491E-4</v>
      </c>
      <c r="H65" s="31"/>
      <c r="I65" s="32"/>
      <c r="J65" s="32"/>
      <c r="K65" s="32"/>
      <c r="M65" s="31"/>
      <c r="N65" s="32"/>
      <c r="O65" s="32"/>
      <c r="P65" s="32"/>
    </row>
    <row r="66" spans="1:19" ht="16.5" customHeight="1" x14ac:dyDescent="0.2">
      <c r="A66" s="33" t="s">
        <v>95</v>
      </c>
      <c r="B66" s="10">
        <v>40</v>
      </c>
      <c r="C66" s="10">
        <v>4440</v>
      </c>
      <c r="D66" s="10">
        <v>40</v>
      </c>
      <c r="E66" s="34">
        <f>+D66/$D$74</f>
        <v>3.8140643623361145E-4</v>
      </c>
      <c r="H66" s="31"/>
      <c r="I66" s="32"/>
      <c r="J66" s="32"/>
      <c r="K66" s="32"/>
      <c r="M66" s="31"/>
      <c r="N66" s="32"/>
      <c r="O66" s="32"/>
      <c r="P66" s="32"/>
    </row>
    <row r="67" spans="1:19" ht="16.5" customHeight="1" x14ac:dyDescent="0.2">
      <c r="A67" s="33" t="s">
        <v>98</v>
      </c>
      <c r="B67" s="10">
        <v>20</v>
      </c>
      <c r="C67" s="10">
        <v>2400</v>
      </c>
      <c r="D67" s="10">
        <v>24</v>
      </c>
      <c r="E67" s="34">
        <f>+D67/$D$74</f>
        <v>2.2884386174016686E-4</v>
      </c>
      <c r="H67" s="31"/>
      <c r="I67" s="32"/>
      <c r="J67" s="32"/>
      <c r="K67" s="32"/>
      <c r="M67" s="31"/>
      <c r="N67" s="32"/>
      <c r="O67" s="32"/>
      <c r="P67" s="32"/>
    </row>
    <row r="68" spans="1:19" ht="16.5" customHeight="1" x14ac:dyDescent="0.2">
      <c r="A68" s="33" t="s">
        <v>215</v>
      </c>
      <c r="B68" s="10">
        <v>0</v>
      </c>
      <c r="C68" s="10">
        <v>3674</v>
      </c>
      <c r="D68" s="10">
        <v>24</v>
      </c>
      <c r="E68" s="34">
        <f>+D68/$D$74</f>
        <v>2.2884386174016686E-4</v>
      </c>
      <c r="H68" s="31"/>
      <c r="I68" s="32"/>
      <c r="J68" s="32"/>
      <c r="K68" s="32"/>
      <c r="M68" s="31"/>
      <c r="N68" s="32"/>
      <c r="O68" s="32"/>
      <c r="P68" s="32"/>
    </row>
    <row r="69" spans="1:19" ht="16.5" customHeight="1" x14ac:dyDescent="0.2">
      <c r="A69" s="33" t="s">
        <v>99</v>
      </c>
      <c r="B69" s="10">
        <v>20</v>
      </c>
      <c r="C69" s="10">
        <v>2220</v>
      </c>
      <c r="D69" s="10">
        <v>20</v>
      </c>
      <c r="E69" s="34">
        <f>+D69/$D$74</f>
        <v>1.9070321811680572E-4</v>
      </c>
      <c r="H69" s="31"/>
      <c r="I69" s="32"/>
      <c r="J69" s="32"/>
      <c r="K69" s="32"/>
      <c r="M69" s="31"/>
      <c r="N69" s="32"/>
      <c r="O69" s="32"/>
      <c r="P69" s="32"/>
    </row>
    <row r="70" spans="1:19" ht="16.5" customHeight="1" x14ac:dyDescent="0.2">
      <c r="A70" s="33" t="s">
        <v>100</v>
      </c>
      <c r="B70" s="10">
        <v>20</v>
      </c>
      <c r="C70" s="10">
        <v>2160</v>
      </c>
      <c r="D70" s="10">
        <v>19</v>
      </c>
      <c r="E70" s="34">
        <f>+D70/$D$74</f>
        <v>1.8116805721096543E-4</v>
      </c>
      <c r="H70" s="31"/>
      <c r="I70" s="32"/>
      <c r="J70" s="32"/>
      <c r="K70" s="32"/>
      <c r="M70" s="31"/>
      <c r="N70" s="32"/>
      <c r="O70" s="32"/>
      <c r="P70" s="32"/>
    </row>
    <row r="71" spans="1:19" ht="16.5" customHeight="1" x14ac:dyDescent="0.2">
      <c r="A71" s="33" t="s">
        <v>101</v>
      </c>
      <c r="B71" s="10">
        <v>20</v>
      </c>
      <c r="C71" s="10">
        <v>2160</v>
      </c>
      <c r="D71" s="10">
        <v>19</v>
      </c>
      <c r="E71" s="34">
        <f>+D71/$D$74</f>
        <v>1.8116805721096543E-4</v>
      </c>
      <c r="H71" s="31"/>
      <c r="I71" s="32"/>
      <c r="J71" s="32"/>
      <c r="K71" s="32"/>
      <c r="M71" s="31"/>
      <c r="N71" s="32"/>
      <c r="O71" s="32"/>
      <c r="P71" s="32"/>
    </row>
    <row r="72" spans="1:19" ht="16.5" customHeight="1" x14ac:dyDescent="0.2">
      <c r="A72" s="33" t="s">
        <v>102</v>
      </c>
      <c r="B72" s="10">
        <v>20</v>
      </c>
      <c r="C72" s="10">
        <v>2160</v>
      </c>
      <c r="D72" s="10">
        <v>19</v>
      </c>
      <c r="E72" s="34">
        <f>+D72/$D$74</f>
        <v>1.8116805721096543E-4</v>
      </c>
      <c r="H72" s="31"/>
      <c r="I72" s="32"/>
      <c r="J72" s="32"/>
      <c r="K72" s="32"/>
      <c r="M72" s="31"/>
      <c r="N72" s="32"/>
      <c r="O72" s="32"/>
      <c r="P72" s="32"/>
    </row>
    <row r="73" spans="1:19" ht="16.5" customHeight="1" x14ac:dyDescent="0.2">
      <c r="A73" s="33" t="s">
        <v>214</v>
      </c>
      <c r="B73" s="10">
        <v>0</v>
      </c>
      <c r="C73" s="10">
        <v>1</v>
      </c>
      <c r="D73" s="10">
        <v>1</v>
      </c>
      <c r="E73" s="135">
        <f>+D73/$D$74</f>
        <v>9.5351609058402852E-6</v>
      </c>
      <c r="H73" s="31"/>
      <c r="I73" s="32"/>
      <c r="J73" s="32"/>
      <c r="K73" s="32"/>
      <c r="M73" s="31"/>
      <c r="N73" s="32"/>
      <c r="O73" s="32"/>
      <c r="P73" s="32"/>
    </row>
    <row r="74" spans="1:19" ht="16.5" customHeight="1" x14ac:dyDescent="0.2">
      <c r="A74" s="35" t="s">
        <v>103</v>
      </c>
      <c r="B74" s="25">
        <f>SUM(B13:B73)</f>
        <v>87575</v>
      </c>
      <c r="C74" s="25">
        <f>SUM(C13:C73)</f>
        <v>6455934</v>
      </c>
      <c r="D74" s="25">
        <f>SUM(D13:D73)</f>
        <v>104875</v>
      </c>
      <c r="E74" s="36">
        <f>SUM(E13:E73)</f>
        <v>1</v>
      </c>
      <c r="Q74" s="29"/>
      <c r="R74" s="29"/>
      <c r="S74" s="29"/>
    </row>
  </sheetData>
  <sortState xmlns:xlrd2="http://schemas.microsoft.com/office/spreadsheetml/2017/richdata2" ref="A13:E73">
    <sortCondition descending="1" ref="D13:D73"/>
  </sortState>
  <pageMargins left="1.29930555555555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7"/>
  <sheetViews>
    <sheetView showGridLines="0" zoomScaleNormal="100" zoomScalePageLayoutView="110" workbookViewId="0">
      <selection activeCell="D17" sqref="D17"/>
    </sheetView>
  </sheetViews>
  <sheetFormatPr baseColWidth="10" defaultColWidth="11.42578125" defaultRowHeight="12.75" x14ac:dyDescent="0.2"/>
  <cols>
    <col min="1" max="1" width="22.140625" style="6" customWidth="1"/>
    <col min="2" max="16384" width="11.42578125" style="6"/>
  </cols>
  <sheetData>
    <row r="1" spans="1:6" x14ac:dyDescent="0.2">
      <c r="F1" s="6" t="s">
        <v>0</v>
      </c>
    </row>
    <row r="10" spans="1:6" ht="15" x14ac:dyDescent="0.25">
      <c r="A10" s="8" t="s">
        <v>104</v>
      </c>
      <c r="B10" s="9"/>
      <c r="C10" s="9"/>
      <c r="D10" s="9"/>
    </row>
    <row r="11" spans="1:6" x14ac:dyDescent="0.2">
      <c r="A11" s="37"/>
      <c r="B11" s="9"/>
      <c r="C11" s="9"/>
      <c r="D11" s="9"/>
      <c r="E11" s="10" t="str">
        <f>Principal!C11</f>
        <v>Datos al 30/04/2023</v>
      </c>
    </row>
    <row r="12" spans="1:6" ht="16.5" customHeight="1" x14ac:dyDescent="0.2">
      <c r="A12" s="12" t="s">
        <v>44</v>
      </c>
      <c r="B12" s="11" t="s">
        <v>11</v>
      </c>
      <c r="C12" s="11" t="s">
        <v>12</v>
      </c>
      <c r="D12" s="11" t="s">
        <v>13</v>
      </c>
      <c r="E12" s="11" t="s">
        <v>45</v>
      </c>
    </row>
    <row r="13" spans="1:6" ht="16.5" customHeight="1" x14ac:dyDescent="0.2">
      <c r="A13" s="33" t="s">
        <v>46</v>
      </c>
      <c r="B13" s="10">
        <v>11661</v>
      </c>
      <c r="C13" s="10">
        <v>914138</v>
      </c>
      <c r="D13" s="10">
        <v>13645</v>
      </c>
      <c r="E13" s="38">
        <f>+D13/$D$47</f>
        <v>0.15840676116509364</v>
      </c>
    </row>
    <row r="14" spans="1:6" ht="16.5" customHeight="1" x14ac:dyDescent="0.2">
      <c r="A14" s="33" t="s">
        <v>47</v>
      </c>
      <c r="B14" s="10">
        <v>11088</v>
      </c>
      <c r="C14" s="10">
        <v>810806</v>
      </c>
      <c r="D14" s="10">
        <v>12063</v>
      </c>
      <c r="E14" s="38">
        <f>+D14/$D$47</f>
        <v>0.14004109636749904</v>
      </c>
    </row>
    <row r="15" spans="1:6" ht="16.5" customHeight="1" x14ac:dyDescent="0.2">
      <c r="A15" s="33" t="s">
        <v>49</v>
      </c>
      <c r="B15" s="10">
        <v>7362</v>
      </c>
      <c r="C15" s="10">
        <v>607594</v>
      </c>
      <c r="D15" s="10">
        <v>8265</v>
      </c>
      <c r="E15" s="38">
        <f>+D15/$D$47</f>
        <v>9.594956988123847E-2</v>
      </c>
    </row>
    <row r="16" spans="1:6" ht="16.5" customHeight="1" x14ac:dyDescent="0.2">
      <c r="A16" s="33" t="s">
        <v>54</v>
      </c>
      <c r="B16" s="10">
        <v>6154</v>
      </c>
      <c r="C16" s="10">
        <v>438702</v>
      </c>
      <c r="D16" s="10">
        <v>7089</v>
      </c>
      <c r="E16" s="38">
        <f>+D16/$D$47</f>
        <v>8.2297217288336291E-2</v>
      </c>
    </row>
    <row r="17" spans="1:5" ht="16.5" customHeight="1" x14ac:dyDescent="0.2">
      <c r="A17" s="33" t="s">
        <v>51</v>
      </c>
      <c r="B17" s="10">
        <v>4927</v>
      </c>
      <c r="C17" s="10">
        <v>389808</v>
      </c>
      <c r="D17" s="10">
        <v>5610</v>
      </c>
      <c r="E17" s="38">
        <f>+D17/$D$47</f>
        <v>6.5127294256956778E-2</v>
      </c>
    </row>
    <row r="18" spans="1:5" ht="16.5" customHeight="1" x14ac:dyDescent="0.2">
      <c r="A18" s="33" t="s">
        <v>50</v>
      </c>
      <c r="B18" s="10">
        <v>4665</v>
      </c>
      <c r="C18" s="10">
        <v>407201</v>
      </c>
      <c r="D18" s="10">
        <v>5552</v>
      </c>
      <c r="E18" s="38">
        <f>+D18/$D$47</f>
        <v>6.4453963942000717E-2</v>
      </c>
    </row>
    <row r="19" spans="1:5" ht="16.5" customHeight="1" x14ac:dyDescent="0.2">
      <c r="A19" s="33" t="s">
        <v>52</v>
      </c>
      <c r="B19" s="10">
        <v>3982</v>
      </c>
      <c r="C19" s="10">
        <v>274325</v>
      </c>
      <c r="D19" s="10">
        <v>4700</v>
      </c>
      <c r="E19" s="38">
        <f>+D19/$D$47</f>
        <v>5.4562973798163432E-2</v>
      </c>
    </row>
    <row r="20" spans="1:5" ht="16.5" customHeight="1" x14ac:dyDescent="0.2">
      <c r="A20" s="33" t="s">
        <v>53</v>
      </c>
      <c r="B20" s="10">
        <v>3376</v>
      </c>
      <c r="C20" s="10">
        <v>305555</v>
      </c>
      <c r="D20" s="10">
        <v>4324</v>
      </c>
      <c r="E20" s="38">
        <f>+D20/$D$47</f>
        <v>5.0197935894310361E-2</v>
      </c>
    </row>
    <row r="21" spans="1:5" ht="16.5" customHeight="1" x14ac:dyDescent="0.2">
      <c r="A21" s="33" t="s">
        <v>55</v>
      </c>
      <c r="B21" s="10">
        <v>3226</v>
      </c>
      <c r="C21" s="10">
        <v>218304</v>
      </c>
      <c r="D21" s="10">
        <v>3989</v>
      </c>
      <c r="E21" s="38">
        <f>+D21/$D$47</f>
        <v>4.6308872868271053E-2</v>
      </c>
    </row>
    <row r="22" spans="1:5" ht="16.5" customHeight="1" x14ac:dyDescent="0.2">
      <c r="A22" s="33" t="s">
        <v>57</v>
      </c>
      <c r="B22" s="10">
        <v>1943</v>
      </c>
      <c r="C22" s="10">
        <v>145947</v>
      </c>
      <c r="D22" s="10">
        <v>2401</v>
      </c>
      <c r="E22" s="38">
        <f>+D22/$D$47</f>
        <v>2.7873553210508595E-2</v>
      </c>
    </row>
    <row r="23" spans="1:5" ht="16.5" customHeight="1" x14ac:dyDescent="0.2">
      <c r="A23" s="33" t="s">
        <v>58</v>
      </c>
      <c r="B23" s="10">
        <v>1848</v>
      </c>
      <c r="C23" s="10">
        <v>172521</v>
      </c>
      <c r="D23" s="10">
        <v>2245</v>
      </c>
      <c r="E23" s="38">
        <f>+D23/$D$47</f>
        <v>2.6062526846144022E-2</v>
      </c>
    </row>
    <row r="24" spans="1:5" ht="16.5" customHeight="1" x14ac:dyDescent="0.2">
      <c r="A24" s="33" t="s">
        <v>62</v>
      </c>
      <c r="B24" s="10">
        <v>1812</v>
      </c>
      <c r="C24" s="10">
        <v>148474</v>
      </c>
      <c r="D24" s="10">
        <v>2130</v>
      </c>
      <c r="E24" s="38">
        <f>+D24/$D$47</f>
        <v>2.4727475359593215E-2</v>
      </c>
    </row>
    <row r="25" spans="1:5" ht="16.5" customHeight="1" x14ac:dyDescent="0.2">
      <c r="A25" s="33" t="s">
        <v>61</v>
      </c>
      <c r="B25" s="10">
        <v>1601</v>
      </c>
      <c r="C25" s="10">
        <v>117487</v>
      </c>
      <c r="D25" s="10">
        <v>1940</v>
      </c>
      <c r="E25" s="38">
        <f>+D25/$D$47</f>
        <v>2.2521738120944056E-2</v>
      </c>
    </row>
    <row r="26" spans="1:5" ht="16.5" customHeight="1" x14ac:dyDescent="0.2">
      <c r="A26" s="33" t="s">
        <v>68</v>
      </c>
      <c r="B26" s="10">
        <v>1346</v>
      </c>
      <c r="C26" s="10">
        <v>101935</v>
      </c>
      <c r="D26" s="10">
        <v>1660</v>
      </c>
      <c r="E26" s="38">
        <f>+D26/$D$47</f>
        <v>1.9271177979776871E-2</v>
      </c>
    </row>
    <row r="27" spans="1:5" ht="16.5" customHeight="1" x14ac:dyDescent="0.2">
      <c r="A27" s="33" t="s">
        <v>64</v>
      </c>
      <c r="B27" s="10">
        <v>1312</v>
      </c>
      <c r="C27" s="10">
        <v>97742</v>
      </c>
      <c r="D27" s="10">
        <v>1604</v>
      </c>
      <c r="E27" s="38">
        <f>+D27/$D$47</f>
        <v>1.8621065951543437E-2</v>
      </c>
    </row>
    <row r="28" spans="1:5" ht="16.5" customHeight="1" x14ac:dyDescent="0.2">
      <c r="A28" s="33" t="s">
        <v>59</v>
      </c>
      <c r="B28" s="10">
        <v>1281</v>
      </c>
      <c r="C28" s="10">
        <v>86041</v>
      </c>
      <c r="D28" s="10">
        <v>1555</v>
      </c>
      <c r="E28" s="38">
        <f>+D28/$D$47</f>
        <v>1.8052217926839177E-2</v>
      </c>
    </row>
    <row r="29" spans="1:5" ht="16.5" customHeight="1" x14ac:dyDescent="0.2">
      <c r="A29" s="33" t="s">
        <v>65</v>
      </c>
      <c r="B29" s="10">
        <v>1337</v>
      </c>
      <c r="C29" s="10">
        <v>111257</v>
      </c>
      <c r="D29" s="10">
        <v>1516</v>
      </c>
      <c r="E29" s="38">
        <f>+D29/$D$47</f>
        <v>1.7599461335748034E-2</v>
      </c>
    </row>
    <row r="30" spans="1:5" ht="16.5" customHeight="1" x14ac:dyDescent="0.2">
      <c r="A30" s="33" t="s">
        <v>63</v>
      </c>
      <c r="B30" s="10">
        <v>1238</v>
      </c>
      <c r="C30" s="10">
        <v>83143</v>
      </c>
      <c r="D30" s="10">
        <v>1420</v>
      </c>
      <c r="E30" s="38">
        <f>+D30/$D$47</f>
        <v>1.6484983573062145E-2</v>
      </c>
    </row>
    <row r="31" spans="1:5" ht="16.5" customHeight="1" x14ac:dyDescent="0.2">
      <c r="A31" s="33" t="s">
        <v>67</v>
      </c>
      <c r="B31" s="10">
        <v>823</v>
      </c>
      <c r="C31" s="10">
        <v>58656</v>
      </c>
      <c r="D31" s="10">
        <v>1018</v>
      </c>
      <c r="E31" s="38">
        <f>+D31/$D$47</f>
        <v>1.1818107941814973E-2</v>
      </c>
    </row>
    <row r="32" spans="1:5" ht="16.5" customHeight="1" x14ac:dyDescent="0.2">
      <c r="A32" s="33" t="s">
        <v>71</v>
      </c>
      <c r="B32" s="10">
        <v>426</v>
      </c>
      <c r="C32" s="10">
        <v>25914</v>
      </c>
      <c r="D32" s="10">
        <v>531</v>
      </c>
      <c r="E32" s="38">
        <f>+D32/$D$47</f>
        <v>6.1644551248563372E-3</v>
      </c>
    </row>
    <row r="33" spans="1:5" ht="16.5" customHeight="1" x14ac:dyDescent="0.2">
      <c r="A33" s="33" t="s">
        <v>70</v>
      </c>
      <c r="B33" s="10">
        <v>309</v>
      </c>
      <c r="C33" s="10">
        <v>30474</v>
      </c>
      <c r="D33" s="10">
        <v>409</v>
      </c>
      <c r="E33" s="38">
        <f>+D33/$D$47</f>
        <v>4.7481396347763497E-3</v>
      </c>
    </row>
    <row r="34" spans="1:5" ht="16.5" customHeight="1" x14ac:dyDescent="0.2">
      <c r="A34" s="33" t="s">
        <v>72</v>
      </c>
      <c r="B34" s="10">
        <v>312</v>
      </c>
      <c r="C34" s="10">
        <v>27636</v>
      </c>
      <c r="D34" s="10">
        <v>361</v>
      </c>
      <c r="E34" s="38">
        <f>+D34/$D$47</f>
        <v>4.1909007534334042E-3</v>
      </c>
    </row>
    <row r="35" spans="1:5" ht="16.5" customHeight="1" x14ac:dyDescent="0.2">
      <c r="A35" s="33" t="s">
        <v>86</v>
      </c>
      <c r="B35" s="10">
        <v>258</v>
      </c>
      <c r="C35" s="10">
        <v>15624</v>
      </c>
      <c r="D35" s="10">
        <v>320</v>
      </c>
      <c r="E35" s="38">
        <f>+D35/$D$47</f>
        <v>3.714925875619638E-3</v>
      </c>
    </row>
    <row r="36" spans="1:5" ht="16.5" customHeight="1" x14ac:dyDescent="0.2">
      <c r="A36" s="33" t="s">
        <v>84</v>
      </c>
      <c r="B36" s="10">
        <v>272</v>
      </c>
      <c r="C36" s="10">
        <v>19270</v>
      </c>
      <c r="D36" s="10">
        <v>319</v>
      </c>
      <c r="E36" s="38">
        <f>+D36/$D$47</f>
        <v>3.7033167322583268E-3</v>
      </c>
    </row>
    <row r="37" spans="1:5" ht="16.5" customHeight="1" x14ac:dyDescent="0.2">
      <c r="A37" s="33" t="s">
        <v>75</v>
      </c>
      <c r="B37" s="10">
        <v>281</v>
      </c>
      <c r="C37" s="10">
        <v>20378</v>
      </c>
      <c r="D37" s="10">
        <v>296</v>
      </c>
      <c r="E37" s="38">
        <f>+D37/$D$47</f>
        <v>3.4363064349481652E-3</v>
      </c>
    </row>
    <row r="38" spans="1:5" ht="16.5" customHeight="1" x14ac:dyDescent="0.2">
      <c r="A38" s="33" t="s">
        <v>78</v>
      </c>
      <c r="B38" s="10">
        <v>200</v>
      </c>
      <c r="C38" s="10">
        <v>14400</v>
      </c>
      <c r="D38" s="10">
        <v>240</v>
      </c>
      <c r="E38" s="38">
        <f>+D38/$D$47</f>
        <v>2.7861944067147284E-3</v>
      </c>
    </row>
    <row r="39" spans="1:5" ht="16.5" customHeight="1" x14ac:dyDescent="0.2">
      <c r="A39" s="33" t="s">
        <v>81</v>
      </c>
      <c r="B39" s="10">
        <v>160</v>
      </c>
      <c r="C39" s="10">
        <v>14280</v>
      </c>
      <c r="D39" s="10">
        <v>214</v>
      </c>
      <c r="E39" s="38">
        <f>+D39/$D$47</f>
        <v>2.4843566793206328E-3</v>
      </c>
    </row>
    <row r="40" spans="1:5" ht="16.5" customHeight="1" x14ac:dyDescent="0.2">
      <c r="A40" s="33" t="s">
        <v>82</v>
      </c>
      <c r="B40" s="10">
        <v>162</v>
      </c>
      <c r="C40" s="10">
        <v>10368</v>
      </c>
      <c r="D40" s="10">
        <v>205</v>
      </c>
      <c r="E40" s="38">
        <f>+D40/$D$47</f>
        <v>2.3798743890688307E-3</v>
      </c>
    </row>
    <row r="41" spans="1:5" ht="16.5" customHeight="1" x14ac:dyDescent="0.2">
      <c r="A41" s="33" t="s">
        <v>66</v>
      </c>
      <c r="B41" s="10">
        <v>120</v>
      </c>
      <c r="C41" s="10">
        <v>6720</v>
      </c>
      <c r="D41" s="10">
        <v>126</v>
      </c>
      <c r="E41" s="38">
        <f>+D41/$D$47</f>
        <v>1.4627520635252325E-3</v>
      </c>
    </row>
    <row r="42" spans="1:5" ht="16.5" customHeight="1" x14ac:dyDescent="0.2">
      <c r="A42" s="33" t="s">
        <v>88</v>
      </c>
      <c r="B42" s="10">
        <v>110</v>
      </c>
      <c r="C42" s="10">
        <v>7096</v>
      </c>
      <c r="D42" s="10">
        <v>125</v>
      </c>
      <c r="E42" s="38">
        <f>+D42/$D$47</f>
        <v>1.4511429201639211E-3</v>
      </c>
    </row>
    <row r="43" spans="1:5" ht="16.5" customHeight="1" x14ac:dyDescent="0.2">
      <c r="A43" s="33" t="s">
        <v>90</v>
      </c>
      <c r="B43" s="10">
        <v>80</v>
      </c>
      <c r="C43" s="10">
        <v>4780</v>
      </c>
      <c r="D43" s="10">
        <v>96</v>
      </c>
      <c r="E43" s="38">
        <f>+D43/$D$47</f>
        <v>1.1144777626858914E-3</v>
      </c>
    </row>
    <row r="44" spans="1:5" ht="16.5" customHeight="1" x14ac:dyDescent="0.2">
      <c r="A44" s="33" t="s">
        <v>69</v>
      </c>
      <c r="B44" s="10">
        <v>60</v>
      </c>
      <c r="C44" s="10">
        <v>3360</v>
      </c>
      <c r="D44" s="10">
        <v>64</v>
      </c>
      <c r="E44" s="38">
        <f>+D44/$D$47</f>
        <v>7.4298517512392756E-4</v>
      </c>
    </row>
    <row r="45" spans="1:5" ht="16.5" customHeight="1" x14ac:dyDescent="0.2">
      <c r="A45" s="33" t="s">
        <v>96</v>
      </c>
      <c r="B45" s="10">
        <v>48</v>
      </c>
      <c r="C45" s="10">
        <v>2688</v>
      </c>
      <c r="D45" s="10">
        <v>55</v>
      </c>
      <c r="E45" s="38">
        <f>+D45/$D$47</f>
        <v>6.3850288487212533E-4</v>
      </c>
    </row>
    <row r="46" spans="1:5" ht="16.5" customHeight="1" x14ac:dyDescent="0.2">
      <c r="A46" s="33" t="s">
        <v>94</v>
      </c>
      <c r="B46" s="10">
        <v>44</v>
      </c>
      <c r="C46" s="10">
        <v>2640</v>
      </c>
      <c r="D46" s="10">
        <v>52</v>
      </c>
      <c r="E46" s="38">
        <f>+D46/$D$47</f>
        <v>6.0367545478819118E-4</v>
      </c>
    </row>
    <row r="47" spans="1:5" ht="16.5" customHeight="1" x14ac:dyDescent="0.2">
      <c r="A47" s="35" t="s">
        <v>103</v>
      </c>
      <c r="B47" s="25">
        <f>SUM(B13:B46)</f>
        <v>73824</v>
      </c>
      <c r="C47" s="25">
        <f>SUM(C13:C46)</f>
        <v>5695264</v>
      </c>
      <c r="D47" s="25">
        <f>SUM(D13:D46)</f>
        <v>86139</v>
      </c>
      <c r="E47" s="36">
        <f t="shared" ref="E13:E47" si="0">+D47/$D$47</f>
        <v>1</v>
      </c>
    </row>
  </sheetData>
  <sortState xmlns:xlrd2="http://schemas.microsoft.com/office/spreadsheetml/2017/richdata2" ref="A13:F46">
    <sortCondition descending="1" ref="D13:D46"/>
  </sortState>
  <pageMargins left="1.1416666666666699" right="0.31527777777777799" top="0.35416666666666702" bottom="0.43263888888888902" header="0.511811023622047" footer="0.196527777777778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83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15.140625" style="6" customWidth="1"/>
    <col min="2" max="2" width="8.42578125" style="6" customWidth="1"/>
    <col min="3" max="3" width="11.140625" style="6" customWidth="1"/>
    <col min="4" max="4" width="10.28515625" style="6" customWidth="1"/>
    <col min="5" max="5" width="8.42578125" style="6" customWidth="1"/>
    <col min="6" max="6" width="11.140625" style="6" customWidth="1"/>
    <col min="7" max="7" width="11.42578125" style="6"/>
    <col min="8" max="8" width="9.42578125" style="6" customWidth="1"/>
    <col min="9" max="16384" width="11.42578125" style="6"/>
  </cols>
  <sheetData>
    <row r="10" spans="1:18" ht="15" x14ac:dyDescent="0.25">
      <c r="A10" s="8" t="s">
        <v>105</v>
      </c>
      <c r="B10" s="37"/>
      <c r="C10" s="37"/>
      <c r="D10" s="37"/>
      <c r="E10" s="9"/>
      <c r="F10" s="9"/>
      <c r="G10" s="39"/>
      <c r="H10" s="39"/>
      <c r="I10" s="40"/>
    </row>
    <row r="11" spans="1:18" x14ac:dyDescent="0.2">
      <c r="A11" s="37"/>
      <c r="B11" s="37"/>
      <c r="C11" s="37"/>
      <c r="D11" s="37"/>
      <c r="E11" s="39"/>
      <c r="G11" s="39"/>
      <c r="H11" s="39"/>
      <c r="I11" s="40"/>
    </row>
    <row r="12" spans="1:18" x14ac:dyDescent="0.2">
      <c r="A12" s="39"/>
      <c r="B12" s="37"/>
      <c r="C12" s="37"/>
      <c r="D12" s="37"/>
      <c r="E12" s="37" t="str">
        <f>+CONCATENATE(MID(Principal!C11,1,14)," de ambas temporadas")</f>
        <v>Datos al 30/04 de ambas temporadas</v>
      </c>
      <c r="F12" s="9"/>
      <c r="G12" s="39"/>
      <c r="H12" s="39"/>
      <c r="I12" s="40"/>
    </row>
    <row r="13" spans="1:18" ht="3.75" customHeight="1" x14ac:dyDescent="0.2">
      <c r="A13" s="41"/>
      <c r="B13" s="41"/>
      <c r="C13" s="41"/>
      <c r="D13" s="41"/>
      <c r="E13" s="40"/>
      <c r="F13" s="40"/>
      <c r="G13" s="42"/>
      <c r="H13" s="42"/>
      <c r="I13" s="40"/>
    </row>
    <row r="14" spans="1:18" ht="16.5" customHeight="1" x14ac:dyDescent="0.2">
      <c r="A14" s="43" t="s">
        <v>106</v>
      </c>
      <c r="B14" s="44"/>
      <c r="C14" s="44"/>
      <c r="D14" s="45"/>
      <c r="E14" s="46" t="s">
        <v>107</v>
      </c>
      <c r="F14" s="47"/>
      <c r="G14" s="48"/>
      <c r="H14" s="49" t="s">
        <v>108</v>
      </c>
      <c r="I14" s="40"/>
    </row>
    <row r="15" spans="1:18" ht="16.5" customHeight="1" x14ac:dyDescent="0.2">
      <c r="A15" s="50" t="s">
        <v>109</v>
      </c>
      <c r="B15" s="51" t="s">
        <v>11</v>
      </c>
      <c r="C15" s="51" t="s">
        <v>12</v>
      </c>
      <c r="D15" s="52" t="s">
        <v>13</v>
      </c>
      <c r="E15" s="53" t="s">
        <v>11</v>
      </c>
      <c r="F15" s="53" t="s">
        <v>12</v>
      </c>
      <c r="G15" s="54" t="s">
        <v>13</v>
      </c>
      <c r="H15" s="55" t="s">
        <v>110</v>
      </c>
      <c r="I15" s="56"/>
      <c r="K15" s="57"/>
      <c r="L15" s="20"/>
      <c r="M15" s="20"/>
      <c r="N15" s="57"/>
      <c r="O15" s="57"/>
      <c r="P15" s="57"/>
      <c r="Q15" s="57"/>
      <c r="R15" s="58"/>
    </row>
    <row r="16" spans="1:18" ht="16.5" customHeight="1" x14ac:dyDescent="0.2">
      <c r="A16" s="59" t="s">
        <v>216</v>
      </c>
      <c r="B16" s="60">
        <v>0</v>
      </c>
      <c r="C16" s="60">
        <v>0</v>
      </c>
      <c r="D16" s="60">
        <v>0</v>
      </c>
      <c r="E16" s="61">
        <v>0</v>
      </c>
      <c r="F16" s="62">
        <v>19911</v>
      </c>
      <c r="G16" s="62">
        <v>241</v>
      </c>
      <c r="H16" s="63" t="s">
        <v>112</v>
      </c>
      <c r="I16" s="64"/>
      <c r="K16" s="65"/>
      <c r="L16" s="66"/>
      <c r="M16" s="66"/>
      <c r="N16" s="24"/>
      <c r="O16" s="24"/>
      <c r="P16" s="24"/>
      <c r="Q16" s="24"/>
      <c r="R16" s="24"/>
    </row>
    <row r="17" spans="1:18" ht="16.5" customHeight="1" x14ac:dyDescent="0.2">
      <c r="A17" s="59" t="s">
        <v>111</v>
      </c>
      <c r="B17" s="60">
        <v>0</v>
      </c>
      <c r="C17" s="60">
        <v>0</v>
      </c>
      <c r="D17" s="60">
        <v>0</v>
      </c>
      <c r="E17" s="61">
        <v>2500</v>
      </c>
      <c r="F17" s="62">
        <v>38322</v>
      </c>
      <c r="G17" s="62">
        <v>3257</v>
      </c>
      <c r="H17" s="136" t="s">
        <v>112</v>
      </c>
      <c r="I17" s="64"/>
      <c r="K17" s="65"/>
      <c r="L17" s="66"/>
      <c r="M17" s="66"/>
      <c r="N17" s="24"/>
      <c r="O17" s="24"/>
      <c r="P17" s="24"/>
      <c r="Q17" s="24"/>
      <c r="R17" s="24"/>
    </row>
    <row r="18" spans="1:18" ht="16.5" customHeight="1" x14ac:dyDescent="0.2">
      <c r="A18" s="59" t="s">
        <v>113</v>
      </c>
      <c r="B18" s="60">
        <v>0</v>
      </c>
      <c r="C18" s="60">
        <v>0</v>
      </c>
      <c r="D18" s="60">
        <v>0</v>
      </c>
      <c r="E18" s="61">
        <v>80</v>
      </c>
      <c r="F18" s="62">
        <v>9280</v>
      </c>
      <c r="G18" s="62">
        <v>91</v>
      </c>
      <c r="H18" s="136" t="s">
        <v>112</v>
      </c>
      <c r="I18" s="64"/>
      <c r="K18" s="65"/>
      <c r="L18" s="66"/>
      <c r="M18" s="66"/>
      <c r="N18" s="24"/>
      <c r="O18" s="24"/>
      <c r="P18" s="24"/>
      <c r="Q18" s="24"/>
      <c r="R18" s="24"/>
    </row>
    <row r="19" spans="1:18" ht="16.5" customHeight="1" x14ac:dyDescent="0.2">
      <c r="A19" s="59" t="s">
        <v>114</v>
      </c>
      <c r="B19" s="60">
        <v>0</v>
      </c>
      <c r="C19" s="60">
        <v>0</v>
      </c>
      <c r="D19" s="60">
        <v>0</v>
      </c>
      <c r="E19" s="61">
        <v>8</v>
      </c>
      <c r="F19" s="62">
        <v>960</v>
      </c>
      <c r="G19" s="62">
        <v>10</v>
      </c>
      <c r="H19" s="136" t="s">
        <v>112</v>
      </c>
      <c r="I19" s="64"/>
      <c r="K19" s="65"/>
      <c r="L19" s="66"/>
      <c r="M19" s="66"/>
      <c r="N19" s="24"/>
      <c r="O19" s="24"/>
      <c r="P19" s="24"/>
      <c r="Q19" s="24"/>
      <c r="R19" s="24"/>
    </row>
    <row r="20" spans="1:18" ht="16.5" customHeight="1" x14ac:dyDescent="0.2">
      <c r="A20" s="59" t="s">
        <v>115</v>
      </c>
      <c r="B20" s="60">
        <v>0</v>
      </c>
      <c r="C20" s="60">
        <v>16450</v>
      </c>
      <c r="D20" s="60">
        <v>332</v>
      </c>
      <c r="E20" s="61">
        <v>0</v>
      </c>
      <c r="F20" s="62">
        <v>0</v>
      </c>
      <c r="G20" s="62">
        <v>0</v>
      </c>
      <c r="H20" s="63">
        <f>(+G20-D20)/D20</f>
        <v>-1</v>
      </c>
      <c r="I20" s="64"/>
      <c r="K20" s="65"/>
      <c r="L20" s="66"/>
      <c r="M20" s="66"/>
      <c r="N20" s="24"/>
      <c r="O20" s="24"/>
      <c r="P20" s="24"/>
      <c r="Q20" s="24"/>
      <c r="R20" s="24"/>
    </row>
    <row r="21" spans="1:18" ht="16.5" customHeight="1" x14ac:dyDescent="0.2">
      <c r="A21" s="59" t="s">
        <v>116</v>
      </c>
      <c r="B21" s="60">
        <v>0</v>
      </c>
      <c r="C21" s="60">
        <v>0</v>
      </c>
      <c r="D21" s="60">
        <v>0</v>
      </c>
      <c r="E21" s="61">
        <v>20</v>
      </c>
      <c r="F21" s="62">
        <v>2400</v>
      </c>
      <c r="G21" s="62">
        <v>24</v>
      </c>
      <c r="H21" s="136" t="s">
        <v>112</v>
      </c>
      <c r="I21" s="64"/>
      <c r="K21" s="65"/>
      <c r="L21" s="66"/>
      <c r="M21" s="66"/>
      <c r="N21" s="24"/>
      <c r="O21" s="24"/>
      <c r="P21" s="24"/>
      <c r="Q21" s="24"/>
      <c r="R21" s="24"/>
    </row>
    <row r="22" spans="1:18" ht="16.5" customHeight="1" x14ac:dyDescent="0.2">
      <c r="A22" s="59" t="s">
        <v>117</v>
      </c>
      <c r="B22" s="60">
        <v>0</v>
      </c>
      <c r="C22" s="60">
        <v>0</v>
      </c>
      <c r="D22" s="60">
        <v>0</v>
      </c>
      <c r="E22" s="61">
        <v>1123</v>
      </c>
      <c r="F22" s="62">
        <v>71661</v>
      </c>
      <c r="G22" s="62">
        <v>1363</v>
      </c>
      <c r="H22" s="63" t="s">
        <v>112</v>
      </c>
      <c r="I22" s="64"/>
      <c r="K22" s="65"/>
      <c r="L22" s="66"/>
      <c r="M22" s="66"/>
      <c r="N22" s="24"/>
      <c r="O22" s="24"/>
      <c r="P22" s="24"/>
      <c r="Q22" s="24"/>
      <c r="R22" s="24"/>
    </row>
    <row r="23" spans="1:18" ht="16.5" customHeight="1" x14ac:dyDescent="0.2">
      <c r="A23" s="59" t="s">
        <v>118</v>
      </c>
      <c r="B23" s="60">
        <v>0</v>
      </c>
      <c r="C23" s="60">
        <v>18200</v>
      </c>
      <c r="D23" s="60">
        <v>235</v>
      </c>
      <c r="E23" s="61">
        <v>0</v>
      </c>
      <c r="F23" s="62">
        <v>0</v>
      </c>
      <c r="G23" s="62">
        <v>0</v>
      </c>
      <c r="H23" s="63">
        <f t="shared" ref="H21:H35" si="0">(+G23-D23)/D23</f>
        <v>-1</v>
      </c>
      <c r="I23" s="64"/>
      <c r="K23" s="65"/>
      <c r="L23" s="66"/>
      <c r="M23" s="66"/>
      <c r="N23" s="24"/>
      <c r="O23" s="24"/>
      <c r="P23" s="24"/>
      <c r="Q23" s="24"/>
      <c r="R23" s="24"/>
    </row>
    <row r="24" spans="1:18" ht="16.5" customHeight="1" x14ac:dyDescent="0.2">
      <c r="A24" s="59" t="s">
        <v>119</v>
      </c>
      <c r="B24" s="60">
        <v>10132</v>
      </c>
      <c r="C24" s="60">
        <v>592271</v>
      </c>
      <c r="D24" s="60">
        <v>10310</v>
      </c>
      <c r="E24" s="61">
        <v>6606</v>
      </c>
      <c r="F24" s="62">
        <v>327036</v>
      </c>
      <c r="G24" s="62">
        <v>6959</v>
      </c>
      <c r="H24" s="63">
        <f t="shared" si="0"/>
        <v>-0.32502424830261883</v>
      </c>
      <c r="I24" s="64"/>
      <c r="K24" s="65"/>
      <c r="L24" s="66"/>
      <c r="M24" s="66"/>
      <c r="N24" s="24"/>
      <c r="O24" s="24"/>
      <c r="P24" s="24"/>
      <c r="Q24" s="24"/>
      <c r="R24" s="24"/>
    </row>
    <row r="25" spans="1:18" ht="16.5" customHeight="1" x14ac:dyDescent="0.2">
      <c r="A25" s="59" t="s">
        <v>217</v>
      </c>
      <c r="B25" s="60">
        <v>0</v>
      </c>
      <c r="C25" s="60">
        <v>0</v>
      </c>
      <c r="D25" s="60">
        <v>0</v>
      </c>
      <c r="E25" s="61">
        <v>0</v>
      </c>
      <c r="F25" s="62">
        <v>1</v>
      </c>
      <c r="G25" s="62">
        <v>1</v>
      </c>
      <c r="H25" s="63" t="s">
        <v>112</v>
      </c>
      <c r="I25" s="64"/>
      <c r="K25" s="65"/>
      <c r="L25" s="66"/>
      <c r="M25" s="66"/>
      <c r="N25" s="24"/>
      <c r="O25" s="24"/>
      <c r="P25" s="24"/>
      <c r="Q25" s="24"/>
      <c r="R25" s="24"/>
    </row>
    <row r="26" spans="1:18" ht="16.5" customHeight="1" x14ac:dyDescent="0.2">
      <c r="A26" s="59" t="s">
        <v>120</v>
      </c>
      <c r="B26" s="60">
        <v>0</v>
      </c>
      <c r="C26" s="60">
        <v>0</v>
      </c>
      <c r="D26" s="60">
        <v>0</v>
      </c>
      <c r="E26" s="61">
        <v>73</v>
      </c>
      <c r="F26" s="62">
        <v>8760</v>
      </c>
      <c r="G26" s="62">
        <v>88</v>
      </c>
      <c r="H26" s="63" t="s">
        <v>112</v>
      </c>
      <c r="I26" s="64"/>
      <c r="K26" s="65"/>
      <c r="L26" s="66"/>
      <c r="M26" s="66"/>
      <c r="N26" s="24"/>
      <c r="O26" s="24"/>
      <c r="P26" s="24"/>
      <c r="Q26" s="24"/>
      <c r="R26" s="24"/>
    </row>
    <row r="27" spans="1:18" ht="16.5" customHeight="1" x14ac:dyDescent="0.2">
      <c r="A27" s="59" t="s">
        <v>121</v>
      </c>
      <c r="B27" s="60">
        <v>0</v>
      </c>
      <c r="C27" s="60">
        <v>0</v>
      </c>
      <c r="D27" s="60">
        <v>0</v>
      </c>
      <c r="E27" s="61">
        <v>20</v>
      </c>
      <c r="F27" s="62">
        <v>2400</v>
      </c>
      <c r="G27" s="62">
        <v>24</v>
      </c>
      <c r="H27" s="63" t="s">
        <v>112</v>
      </c>
      <c r="I27" s="64"/>
      <c r="K27" s="65"/>
      <c r="L27" s="66"/>
      <c r="M27" s="66"/>
      <c r="N27" s="24"/>
      <c r="O27" s="24"/>
      <c r="P27" s="24"/>
      <c r="Q27" s="24"/>
      <c r="R27" s="24"/>
    </row>
    <row r="28" spans="1:18" ht="16.5" customHeight="1" x14ac:dyDescent="0.2">
      <c r="A28" s="59" t="s">
        <v>122</v>
      </c>
      <c r="B28" s="60">
        <v>0</v>
      </c>
      <c r="C28" s="60">
        <v>0</v>
      </c>
      <c r="D28" s="60">
        <v>0</v>
      </c>
      <c r="E28" s="61">
        <v>302</v>
      </c>
      <c r="F28" s="62">
        <v>39160</v>
      </c>
      <c r="G28" s="62">
        <v>353</v>
      </c>
      <c r="H28" s="63" t="s">
        <v>112</v>
      </c>
      <c r="I28" s="64"/>
      <c r="K28" s="65"/>
      <c r="L28" s="66"/>
      <c r="M28" s="66"/>
      <c r="N28" s="24"/>
      <c r="O28" s="24"/>
      <c r="P28" s="24"/>
      <c r="Q28" s="24"/>
      <c r="R28" s="24"/>
    </row>
    <row r="29" spans="1:18" ht="16.5" customHeight="1" x14ac:dyDescent="0.2">
      <c r="A29" s="59" t="s">
        <v>123</v>
      </c>
      <c r="B29" s="60">
        <v>55571</v>
      </c>
      <c r="C29" s="60">
        <v>4706142</v>
      </c>
      <c r="D29" s="60">
        <v>67204</v>
      </c>
      <c r="E29" s="61">
        <v>67218</v>
      </c>
      <c r="F29" s="62">
        <v>5368228</v>
      </c>
      <c r="G29" s="62">
        <v>79181</v>
      </c>
      <c r="H29" s="63">
        <f t="shared" si="0"/>
        <v>0.17821855841914172</v>
      </c>
      <c r="I29" s="64"/>
      <c r="K29" s="65"/>
      <c r="L29" s="66"/>
      <c r="M29" s="66"/>
      <c r="N29" s="24"/>
      <c r="O29" s="24"/>
      <c r="P29" s="24"/>
      <c r="Q29" s="24"/>
      <c r="R29" s="24"/>
    </row>
    <row r="30" spans="1:18" ht="16.5" customHeight="1" x14ac:dyDescent="0.2">
      <c r="A30" s="59" t="s">
        <v>218</v>
      </c>
      <c r="B30" s="60">
        <v>0</v>
      </c>
      <c r="C30" s="60">
        <v>20350</v>
      </c>
      <c r="D30" s="60">
        <v>285</v>
      </c>
      <c r="E30" s="61">
        <v>0</v>
      </c>
      <c r="F30" s="62">
        <v>3674</v>
      </c>
      <c r="G30" s="62">
        <v>24</v>
      </c>
      <c r="H30" s="63">
        <f t="shared" si="0"/>
        <v>-0.91578947368421049</v>
      </c>
      <c r="I30" s="64"/>
      <c r="K30" s="65"/>
      <c r="L30" s="66"/>
      <c r="M30" s="66"/>
      <c r="N30" s="24"/>
      <c r="O30" s="24"/>
      <c r="P30" s="24"/>
      <c r="Q30" s="24"/>
      <c r="R30" s="24"/>
    </row>
    <row r="31" spans="1:18" ht="16.5" customHeight="1" x14ac:dyDescent="0.2">
      <c r="A31" s="59" t="s">
        <v>124</v>
      </c>
      <c r="B31" s="60">
        <v>2988</v>
      </c>
      <c r="C31" s="60">
        <v>2988</v>
      </c>
      <c r="D31" s="60">
        <v>3809</v>
      </c>
      <c r="E31" s="61">
        <v>2104</v>
      </c>
      <c r="F31" s="62">
        <v>6588</v>
      </c>
      <c r="G31" s="62">
        <v>2710</v>
      </c>
      <c r="H31" s="63">
        <f t="shared" si="0"/>
        <v>-0.28852717248621684</v>
      </c>
      <c r="I31" s="64"/>
      <c r="K31" s="65"/>
      <c r="L31" s="66"/>
      <c r="M31" s="66"/>
      <c r="N31" s="24"/>
      <c r="O31" s="24"/>
      <c r="P31" s="24"/>
      <c r="Q31" s="24"/>
      <c r="R31" s="24"/>
    </row>
    <row r="32" spans="1:18" ht="16.5" customHeight="1" x14ac:dyDescent="0.2">
      <c r="A32" s="59" t="s">
        <v>125</v>
      </c>
      <c r="B32" s="60">
        <v>7241</v>
      </c>
      <c r="C32" s="60">
        <v>434460</v>
      </c>
      <c r="D32" s="60">
        <v>10905</v>
      </c>
      <c r="E32" s="61">
        <v>5206</v>
      </c>
      <c r="F32" s="62">
        <v>308154</v>
      </c>
      <c r="G32" s="62">
        <v>7891</v>
      </c>
      <c r="H32" s="63">
        <f t="shared" si="0"/>
        <v>-0.27638697845025217</v>
      </c>
      <c r="I32" s="64"/>
      <c r="K32" s="65"/>
      <c r="L32" s="66"/>
      <c r="M32" s="66"/>
      <c r="N32" s="24"/>
      <c r="O32" s="24"/>
      <c r="P32" s="24"/>
      <c r="Q32" s="24"/>
      <c r="R32" s="24"/>
    </row>
    <row r="33" spans="1:18" ht="16.5" customHeight="1" x14ac:dyDescent="0.2">
      <c r="A33" s="59" t="s">
        <v>126</v>
      </c>
      <c r="B33" s="60">
        <v>108</v>
      </c>
      <c r="C33" s="60">
        <v>114</v>
      </c>
      <c r="D33" s="60">
        <v>287</v>
      </c>
      <c r="E33" s="61">
        <v>0</v>
      </c>
      <c r="F33" s="62">
        <v>0</v>
      </c>
      <c r="G33" s="62">
        <v>0</v>
      </c>
      <c r="H33" s="63">
        <f t="shared" si="0"/>
        <v>-1</v>
      </c>
      <c r="I33" s="64"/>
      <c r="K33" s="65"/>
      <c r="L33" s="66"/>
      <c r="M33" s="66"/>
      <c r="N33" s="24"/>
      <c r="O33" s="24"/>
      <c r="P33" s="24"/>
      <c r="Q33" s="24"/>
      <c r="R33" s="24"/>
    </row>
    <row r="34" spans="1:18" ht="16.5" customHeight="1" x14ac:dyDescent="0.2">
      <c r="A34" s="59" t="s">
        <v>127</v>
      </c>
      <c r="B34" s="60">
        <v>255</v>
      </c>
      <c r="C34" s="60">
        <v>15300</v>
      </c>
      <c r="D34" s="60">
        <v>390</v>
      </c>
      <c r="E34" s="61">
        <v>204</v>
      </c>
      <c r="F34" s="62">
        <v>22508</v>
      </c>
      <c r="G34" s="62">
        <v>644</v>
      </c>
      <c r="H34" s="63">
        <f t="shared" si="0"/>
        <v>0.6512820512820513</v>
      </c>
      <c r="I34" s="64"/>
      <c r="K34" s="65"/>
      <c r="L34" s="66"/>
      <c r="M34" s="66"/>
      <c r="N34" s="24"/>
      <c r="O34" s="24"/>
      <c r="P34" s="24"/>
      <c r="Q34" s="24"/>
      <c r="R34" s="24"/>
    </row>
    <row r="35" spans="1:18" ht="16.5" customHeight="1" x14ac:dyDescent="0.2">
      <c r="A35" s="59" t="s">
        <v>128</v>
      </c>
      <c r="B35" s="60">
        <v>0</v>
      </c>
      <c r="C35" s="60">
        <v>0</v>
      </c>
      <c r="D35" s="60">
        <v>0</v>
      </c>
      <c r="E35" s="61">
        <v>1971</v>
      </c>
      <c r="F35" s="62">
        <v>212891</v>
      </c>
      <c r="G35" s="62">
        <v>1875</v>
      </c>
      <c r="H35" s="63" t="s">
        <v>112</v>
      </c>
      <c r="I35" s="64"/>
      <c r="K35" s="65"/>
      <c r="L35" s="66"/>
      <c r="M35" s="66"/>
      <c r="N35" s="24"/>
      <c r="O35" s="24"/>
      <c r="P35" s="24"/>
      <c r="Q35" s="24"/>
      <c r="R35" s="24"/>
    </row>
    <row r="36" spans="1:18" ht="16.5" customHeight="1" x14ac:dyDescent="0.2">
      <c r="A36" s="59" t="s">
        <v>219</v>
      </c>
      <c r="B36" s="60">
        <v>0</v>
      </c>
      <c r="C36" s="60">
        <v>0</v>
      </c>
      <c r="D36" s="60">
        <v>0</v>
      </c>
      <c r="E36" s="61">
        <v>140</v>
      </c>
      <c r="F36" s="62">
        <v>14000</v>
      </c>
      <c r="G36" s="62">
        <v>140</v>
      </c>
      <c r="H36" s="63" t="s">
        <v>112</v>
      </c>
      <c r="I36" s="64"/>
      <c r="K36" s="65"/>
      <c r="L36" s="66"/>
      <c r="M36" s="66"/>
      <c r="N36" s="24"/>
      <c r="O36" s="24"/>
      <c r="P36" s="24"/>
      <c r="Q36" s="24"/>
      <c r="R36" s="24"/>
    </row>
    <row r="37" spans="1:18" ht="16.5" customHeight="1" x14ac:dyDescent="0.2">
      <c r="A37" s="67" t="s">
        <v>129</v>
      </c>
      <c r="B37" s="68">
        <f t="shared" ref="B37:G37" si="1">SUM(B16:B36)</f>
        <v>76295</v>
      </c>
      <c r="C37" s="68">
        <f t="shared" si="1"/>
        <v>5806275</v>
      </c>
      <c r="D37" s="68">
        <f t="shared" si="1"/>
        <v>93757</v>
      </c>
      <c r="E37" s="69">
        <f t="shared" si="1"/>
        <v>87575</v>
      </c>
      <c r="F37" s="70">
        <f t="shared" si="1"/>
        <v>6455934</v>
      </c>
      <c r="G37" s="70">
        <f t="shared" si="1"/>
        <v>104876</v>
      </c>
      <c r="H37" s="71">
        <f>(+G37-D37)/D37</f>
        <v>0.11859381166206256</v>
      </c>
      <c r="I37" s="72"/>
      <c r="K37" s="57"/>
      <c r="L37" s="57"/>
      <c r="M37" s="57"/>
      <c r="N37" s="73"/>
      <c r="O37" s="57"/>
      <c r="P37" s="57"/>
      <c r="Q37" s="73"/>
      <c r="R37" s="74"/>
    </row>
    <row r="38" spans="1:18" ht="16.5" customHeight="1" x14ac:dyDescent="0.2">
      <c r="A38" s="14"/>
      <c r="B38" s="14"/>
      <c r="C38" s="14"/>
      <c r="D38" s="14"/>
      <c r="E38" s="75"/>
      <c r="F38" s="3" t="s">
        <v>130</v>
      </c>
      <c r="G38" s="3"/>
      <c r="H38" s="76">
        <f>(+E37-B37)/B37</f>
        <v>0.14784717216069204</v>
      </c>
      <c r="I38" s="77"/>
      <c r="K38" s="57"/>
      <c r="L38" s="78"/>
      <c r="M38" s="78"/>
      <c r="N38" s="78"/>
      <c r="O38" s="20"/>
      <c r="P38" s="20"/>
      <c r="Q38" s="20"/>
      <c r="R38" s="20"/>
    </row>
    <row r="39" spans="1:18" ht="16.5" customHeight="1" x14ac:dyDescent="0.2">
      <c r="A39" s="14"/>
      <c r="B39" s="14"/>
      <c r="C39" s="14"/>
      <c r="D39" s="14"/>
      <c r="E39" s="75"/>
      <c r="F39" s="79"/>
      <c r="G39" s="79"/>
      <c r="H39" s="80"/>
      <c r="I39" s="77"/>
      <c r="K39" s="57"/>
      <c r="L39" s="78"/>
      <c r="M39" s="78"/>
      <c r="N39" s="78"/>
      <c r="O39" s="20"/>
      <c r="R39" s="74"/>
    </row>
    <row r="40" spans="1:18" ht="16.5" customHeight="1" x14ac:dyDescent="0.2">
      <c r="A40" s="43" t="s">
        <v>131</v>
      </c>
      <c r="B40" s="81"/>
      <c r="C40" s="81"/>
      <c r="D40" s="82"/>
      <c r="E40" s="46" t="s">
        <v>1</v>
      </c>
      <c r="F40" s="46"/>
      <c r="G40" s="83"/>
      <c r="H40" s="49" t="s">
        <v>108</v>
      </c>
      <c r="I40" s="40"/>
      <c r="K40" s="57"/>
      <c r="L40" s="57"/>
      <c r="M40" s="57"/>
      <c r="N40" s="57"/>
      <c r="O40" s="57"/>
      <c r="P40" s="57"/>
      <c r="Q40" s="57"/>
      <c r="R40" s="58"/>
    </row>
    <row r="41" spans="1:18" ht="16.5" customHeight="1" x14ac:dyDescent="0.2">
      <c r="A41" s="84" t="s">
        <v>132</v>
      </c>
      <c r="B41" s="85" t="s">
        <v>11</v>
      </c>
      <c r="C41" s="85" t="s">
        <v>12</v>
      </c>
      <c r="D41" s="86" t="s">
        <v>13</v>
      </c>
      <c r="E41" s="87" t="s">
        <v>11</v>
      </c>
      <c r="F41" s="87" t="s">
        <v>12</v>
      </c>
      <c r="G41" s="88" t="s">
        <v>13</v>
      </c>
      <c r="H41" s="89" t="s">
        <v>110</v>
      </c>
      <c r="I41" s="56"/>
      <c r="K41" s="57"/>
      <c r="L41" s="24"/>
      <c r="M41" s="24"/>
      <c r="N41" s="24"/>
      <c r="O41" s="24"/>
      <c r="P41" s="24"/>
      <c r="Q41" s="24"/>
      <c r="R41" s="24"/>
    </row>
    <row r="42" spans="1:18" ht="16.5" customHeight="1" x14ac:dyDescent="0.2">
      <c r="A42" s="90" t="s">
        <v>133</v>
      </c>
      <c r="B42" s="91">
        <v>1968</v>
      </c>
      <c r="C42" s="91">
        <v>198991</v>
      </c>
      <c r="D42" s="91">
        <v>1982</v>
      </c>
      <c r="E42" s="92">
        <v>441</v>
      </c>
      <c r="F42" s="93">
        <v>52845</v>
      </c>
      <c r="G42" s="94">
        <v>441</v>
      </c>
      <c r="H42" s="95">
        <f t="shared" ref="H42:H79" si="2">(+G42-D42)/D42</f>
        <v>-0.77749747729566099</v>
      </c>
      <c r="I42" s="56"/>
      <c r="K42" s="57"/>
      <c r="L42" s="24"/>
      <c r="M42" s="24"/>
      <c r="N42" s="24"/>
      <c r="O42" s="24"/>
      <c r="P42" s="24"/>
      <c r="Q42" s="24"/>
      <c r="R42" s="24"/>
    </row>
    <row r="43" spans="1:18" ht="16.5" customHeight="1" x14ac:dyDescent="0.2">
      <c r="A43" s="96" t="s">
        <v>134</v>
      </c>
      <c r="B43" s="60">
        <v>126</v>
      </c>
      <c r="C43" s="60">
        <v>11759</v>
      </c>
      <c r="D43" s="60">
        <v>141</v>
      </c>
      <c r="E43" s="97">
        <v>63</v>
      </c>
      <c r="F43" s="62">
        <v>3528</v>
      </c>
      <c r="G43" s="98">
        <v>67</v>
      </c>
      <c r="H43" s="95">
        <f t="shared" si="2"/>
        <v>-0.52482269503546097</v>
      </c>
      <c r="I43" s="56"/>
      <c r="K43" s="57"/>
      <c r="L43" s="24"/>
      <c r="M43" s="24"/>
      <c r="N43" s="24"/>
      <c r="O43" s="24"/>
      <c r="P43" s="24"/>
      <c r="Q43" s="24"/>
      <c r="R43" s="24"/>
    </row>
    <row r="44" spans="1:18" ht="16.5" customHeight="1" x14ac:dyDescent="0.2">
      <c r="A44" s="96" t="s">
        <v>135</v>
      </c>
      <c r="B44" s="60">
        <v>269</v>
      </c>
      <c r="C44" s="60">
        <v>16729</v>
      </c>
      <c r="D44" s="60">
        <v>287</v>
      </c>
      <c r="E44" s="97">
        <v>0</v>
      </c>
      <c r="F44" s="62">
        <v>0</v>
      </c>
      <c r="G44" s="98">
        <v>0</v>
      </c>
      <c r="H44" s="95">
        <f t="shared" si="2"/>
        <v>-1</v>
      </c>
      <c r="I44" s="56"/>
      <c r="K44" s="57"/>
      <c r="L44" s="24"/>
      <c r="M44" s="24"/>
      <c r="N44" s="24"/>
      <c r="O44" s="24"/>
      <c r="P44" s="24"/>
      <c r="Q44" s="24"/>
      <c r="R44" s="24"/>
    </row>
    <row r="45" spans="1:18" ht="16.5" customHeight="1" x14ac:dyDescent="0.2">
      <c r="A45" s="96" t="s">
        <v>136</v>
      </c>
      <c r="B45" s="60">
        <v>10145</v>
      </c>
      <c r="C45" s="60">
        <v>439981</v>
      </c>
      <c r="D45" s="60">
        <v>14318</v>
      </c>
      <c r="E45" s="97">
        <v>6725</v>
      </c>
      <c r="F45" s="62">
        <v>278718</v>
      </c>
      <c r="G45" s="98">
        <v>9556</v>
      </c>
      <c r="H45" s="95">
        <f t="shared" si="2"/>
        <v>-0.33258835032825812</v>
      </c>
      <c r="I45" s="56"/>
      <c r="K45" s="57"/>
      <c r="L45" s="24"/>
      <c r="M45" s="24"/>
      <c r="N45" s="24"/>
      <c r="O45" s="24"/>
      <c r="P45" s="24"/>
      <c r="Q45" s="24"/>
      <c r="R45" s="24"/>
    </row>
    <row r="46" spans="1:18" ht="16.5" customHeight="1" x14ac:dyDescent="0.2">
      <c r="A46" s="96" t="s">
        <v>137</v>
      </c>
      <c r="B46" s="60">
        <v>2710</v>
      </c>
      <c r="C46" s="60">
        <v>111488</v>
      </c>
      <c r="D46" s="60">
        <v>3057</v>
      </c>
      <c r="E46" s="97">
        <v>3440</v>
      </c>
      <c r="F46" s="62">
        <v>140963</v>
      </c>
      <c r="G46" s="98">
        <v>4033</v>
      </c>
      <c r="H46" s="95">
        <f t="shared" si="2"/>
        <v>0.31926725547922802</v>
      </c>
      <c r="I46" s="56"/>
      <c r="K46" s="57"/>
      <c r="L46" s="24"/>
      <c r="M46" s="24"/>
      <c r="N46" s="24"/>
      <c r="O46" s="24"/>
      <c r="P46" s="24"/>
      <c r="Q46" s="24"/>
      <c r="R46" s="24"/>
    </row>
    <row r="47" spans="1:18" ht="16.5" customHeight="1" x14ac:dyDescent="0.2">
      <c r="A47" s="96" t="s">
        <v>138</v>
      </c>
      <c r="B47" s="60">
        <v>170</v>
      </c>
      <c r="C47" s="60">
        <v>10200</v>
      </c>
      <c r="D47" s="60">
        <v>256</v>
      </c>
      <c r="E47" s="97">
        <v>0</v>
      </c>
      <c r="F47" s="62">
        <v>0</v>
      </c>
      <c r="G47" s="98">
        <v>0</v>
      </c>
      <c r="H47" s="95">
        <f t="shared" si="2"/>
        <v>-1</v>
      </c>
      <c r="I47" s="56"/>
      <c r="K47" s="57"/>
      <c r="L47" s="24"/>
      <c r="M47" s="24"/>
      <c r="N47" s="24"/>
      <c r="O47" s="24"/>
      <c r="P47" s="24"/>
      <c r="Q47" s="24"/>
      <c r="R47" s="24"/>
    </row>
    <row r="48" spans="1:18" ht="16.5" customHeight="1" x14ac:dyDescent="0.2">
      <c r="A48" s="96" t="s">
        <v>139</v>
      </c>
      <c r="B48" s="60">
        <v>0</v>
      </c>
      <c r="C48" s="60">
        <v>0</v>
      </c>
      <c r="D48" s="60">
        <v>0</v>
      </c>
      <c r="E48" s="97">
        <v>42</v>
      </c>
      <c r="F48" s="62">
        <v>4354</v>
      </c>
      <c r="G48" s="98">
        <v>50</v>
      </c>
      <c r="H48" s="137" t="s">
        <v>112</v>
      </c>
      <c r="I48" s="56"/>
      <c r="K48" s="57"/>
      <c r="L48" s="24"/>
      <c r="M48" s="24"/>
      <c r="N48" s="24"/>
      <c r="O48" s="24"/>
      <c r="P48" s="24"/>
      <c r="Q48" s="24"/>
      <c r="R48" s="24"/>
    </row>
    <row r="49" spans="1:18" ht="16.5" customHeight="1" x14ac:dyDescent="0.2">
      <c r="A49" s="96" t="s">
        <v>140</v>
      </c>
      <c r="B49" s="60">
        <v>0</v>
      </c>
      <c r="C49" s="60">
        <v>5500</v>
      </c>
      <c r="D49" s="60">
        <v>111</v>
      </c>
      <c r="E49" s="97">
        <v>0</v>
      </c>
      <c r="F49" s="62">
        <v>1</v>
      </c>
      <c r="G49" s="98">
        <v>1</v>
      </c>
      <c r="H49" s="95">
        <f t="shared" si="2"/>
        <v>-0.99099099099099097</v>
      </c>
      <c r="I49" s="56"/>
      <c r="K49" s="57"/>
      <c r="L49" s="24"/>
      <c r="M49" s="24"/>
      <c r="N49" s="24"/>
      <c r="O49" s="24"/>
      <c r="P49" s="24"/>
      <c r="Q49" s="24"/>
      <c r="R49" s="24"/>
    </row>
    <row r="50" spans="1:18" ht="16.5" customHeight="1" x14ac:dyDescent="0.2">
      <c r="A50" s="96" t="s">
        <v>141</v>
      </c>
      <c r="B50" s="60">
        <v>40</v>
      </c>
      <c r="C50" s="60">
        <v>3200</v>
      </c>
      <c r="D50" s="60">
        <v>51</v>
      </c>
      <c r="E50" s="97">
        <v>40</v>
      </c>
      <c r="F50" s="62">
        <v>3200</v>
      </c>
      <c r="G50" s="98">
        <v>51</v>
      </c>
      <c r="H50" s="95">
        <f t="shared" si="2"/>
        <v>0</v>
      </c>
      <c r="I50" s="56"/>
      <c r="K50" s="57"/>
      <c r="L50" s="24"/>
      <c r="M50" s="24"/>
      <c r="N50" s="24"/>
      <c r="O50" s="24"/>
      <c r="P50" s="24"/>
      <c r="Q50" s="24"/>
      <c r="R50" s="24"/>
    </row>
    <row r="51" spans="1:18" ht="16.5" customHeight="1" x14ac:dyDescent="0.2">
      <c r="A51" s="96" t="s">
        <v>142</v>
      </c>
      <c r="B51" s="60">
        <v>0</v>
      </c>
      <c r="C51" s="60">
        <v>2150</v>
      </c>
      <c r="D51" s="60">
        <v>43</v>
      </c>
      <c r="E51" s="97">
        <v>0</v>
      </c>
      <c r="F51" s="62">
        <v>0</v>
      </c>
      <c r="G51" s="98">
        <v>0</v>
      </c>
      <c r="H51" s="95">
        <f t="shared" si="2"/>
        <v>-1</v>
      </c>
      <c r="I51" s="56"/>
      <c r="K51" s="57"/>
      <c r="L51" s="24"/>
      <c r="M51" s="24"/>
      <c r="N51" s="24"/>
      <c r="O51" s="24"/>
      <c r="P51" s="24"/>
      <c r="Q51" s="24"/>
      <c r="R51" s="24"/>
    </row>
    <row r="52" spans="1:18" ht="16.5" customHeight="1" x14ac:dyDescent="0.2">
      <c r="A52" s="96" t="s">
        <v>143</v>
      </c>
      <c r="B52" s="60">
        <v>983</v>
      </c>
      <c r="C52" s="60">
        <v>104160</v>
      </c>
      <c r="D52" s="60">
        <v>1117</v>
      </c>
      <c r="E52" s="97">
        <v>816</v>
      </c>
      <c r="F52" s="62">
        <v>86216</v>
      </c>
      <c r="G52" s="98">
        <v>903</v>
      </c>
      <c r="H52" s="95">
        <f t="shared" si="2"/>
        <v>-0.19158460161145927</v>
      </c>
      <c r="I52" s="56"/>
      <c r="K52" s="57"/>
      <c r="L52" s="24"/>
      <c r="M52" s="24"/>
      <c r="N52" s="24"/>
      <c r="O52" s="24"/>
      <c r="P52" s="24"/>
      <c r="Q52" s="24"/>
      <c r="R52" s="24"/>
    </row>
    <row r="53" spans="1:18" ht="16.5" customHeight="1" x14ac:dyDescent="0.2">
      <c r="A53" s="96" t="s">
        <v>144</v>
      </c>
      <c r="B53" s="60">
        <v>1019</v>
      </c>
      <c r="C53" s="60">
        <v>110722</v>
      </c>
      <c r="D53" s="60">
        <v>1494</v>
      </c>
      <c r="E53" s="97">
        <v>1017</v>
      </c>
      <c r="F53" s="62">
        <v>86607</v>
      </c>
      <c r="G53" s="98">
        <v>1212</v>
      </c>
      <c r="H53" s="95">
        <f t="shared" si="2"/>
        <v>-0.18875502008032127</v>
      </c>
      <c r="I53" s="56"/>
      <c r="K53" s="57"/>
      <c r="L53" s="24"/>
      <c r="M53" s="24"/>
      <c r="N53" s="24"/>
      <c r="O53" s="24"/>
      <c r="P53" s="24"/>
      <c r="Q53" s="24"/>
      <c r="R53" s="24"/>
    </row>
    <row r="54" spans="1:18" ht="16.5" customHeight="1" x14ac:dyDescent="0.2">
      <c r="A54" s="96" t="s">
        <v>145</v>
      </c>
      <c r="B54" s="60">
        <v>42</v>
      </c>
      <c r="C54" s="60">
        <v>2058</v>
      </c>
      <c r="D54" s="60">
        <v>42</v>
      </c>
      <c r="E54" s="97">
        <v>0</v>
      </c>
      <c r="F54" s="62">
        <v>0</v>
      </c>
      <c r="G54" s="98">
        <v>0</v>
      </c>
      <c r="H54" s="95">
        <f t="shared" si="2"/>
        <v>-1</v>
      </c>
      <c r="I54" s="56"/>
      <c r="K54" s="57"/>
      <c r="L54" s="24"/>
      <c r="M54" s="24"/>
      <c r="N54" s="24"/>
      <c r="O54" s="24"/>
      <c r="P54" s="24"/>
      <c r="Q54" s="24"/>
      <c r="R54" s="24"/>
    </row>
    <row r="55" spans="1:18" ht="16.5" customHeight="1" x14ac:dyDescent="0.2">
      <c r="A55" s="96" t="s">
        <v>146</v>
      </c>
      <c r="B55" s="60">
        <v>1398</v>
      </c>
      <c r="C55" s="60">
        <v>116653</v>
      </c>
      <c r="D55" s="60">
        <v>1680</v>
      </c>
      <c r="E55" s="97">
        <v>187</v>
      </c>
      <c r="F55" s="62">
        <v>14596</v>
      </c>
      <c r="G55" s="98">
        <v>226</v>
      </c>
      <c r="H55" s="95">
        <f t="shared" si="2"/>
        <v>-0.86547619047619051</v>
      </c>
      <c r="I55" s="56"/>
      <c r="K55" s="57"/>
      <c r="L55" s="24"/>
      <c r="M55" s="24"/>
      <c r="N55" s="24"/>
      <c r="O55" s="24"/>
      <c r="P55" s="24"/>
      <c r="Q55" s="24"/>
      <c r="R55" s="24"/>
    </row>
    <row r="56" spans="1:18" ht="16.5" customHeight="1" x14ac:dyDescent="0.2">
      <c r="A56" s="96" t="s">
        <v>147</v>
      </c>
      <c r="B56" s="60">
        <v>622</v>
      </c>
      <c r="C56" s="60">
        <v>63432</v>
      </c>
      <c r="D56" s="60">
        <v>720</v>
      </c>
      <c r="E56" s="97">
        <v>418</v>
      </c>
      <c r="F56" s="62">
        <v>49879</v>
      </c>
      <c r="G56" s="98">
        <v>559</v>
      </c>
      <c r="H56" s="95">
        <f t="shared" si="2"/>
        <v>-0.22361111111111112</v>
      </c>
      <c r="I56" s="56"/>
      <c r="K56" s="57"/>
      <c r="L56" s="24"/>
      <c r="M56" s="24"/>
      <c r="N56" s="24"/>
      <c r="O56" s="24"/>
      <c r="P56" s="24"/>
      <c r="Q56" s="24"/>
      <c r="R56" s="24"/>
    </row>
    <row r="57" spans="1:18" ht="16.5" customHeight="1" x14ac:dyDescent="0.2">
      <c r="A57" s="96" t="s">
        <v>148</v>
      </c>
      <c r="B57" s="60">
        <v>12987</v>
      </c>
      <c r="C57" s="60">
        <v>1097858</v>
      </c>
      <c r="D57" s="60">
        <v>14616</v>
      </c>
      <c r="E57" s="97">
        <v>9850</v>
      </c>
      <c r="F57" s="62">
        <v>717794</v>
      </c>
      <c r="G57" s="98">
        <v>11683</v>
      </c>
      <c r="H57" s="95">
        <f t="shared" si="2"/>
        <v>-0.20067049808429119</v>
      </c>
      <c r="I57" s="56"/>
      <c r="K57" s="57"/>
      <c r="L57" s="24"/>
      <c r="M57" s="24"/>
      <c r="N57" s="24"/>
      <c r="O57" s="24"/>
      <c r="P57" s="24"/>
      <c r="Q57" s="24"/>
      <c r="R57" s="24"/>
    </row>
    <row r="58" spans="1:18" ht="16.5" customHeight="1" x14ac:dyDescent="0.2">
      <c r="A58" s="96" t="s">
        <v>149</v>
      </c>
      <c r="B58" s="60">
        <v>908</v>
      </c>
      <c r="C58" s="60">
        <v>64376</v>
      </c>
      <c r="D58" s="60">
        <v>966</v>
      </c>
      <c r="E58" s="97">
        <v>603</v>
      </c>
      <c r="F58" s="62">
        <v>38437</v>
      </c>
      <c r="G58" s="98">
        <v>621</v>
      </c>
      <c r="H58" s="95">
        <f t="shared" si="2"/>
        <v>-0.35714285714285715</v>
      </c>
      <c r="I58" s="56"/>
      <c r="K58" s="57"/>
      <c r="L58" s="24"/>
      <c r="M58" s="24"/>
      <c r="N58" s="24"/>
      <c r="O58" s="24"/>
      <c r="P58" s="24"/>
      <c r="Q58" s="24"/>
      <c r="R58" s="24"/>
    </row>
    <row r="59" spans="1:18" ht="16.5" customHeight="1" x14ac:dyDescent="0.2">
      <c r="A59" s="96" t="s">
        <v>150</v>
      </c>
      <c r="B59" s="60">
        <v>2488</v>
      </c>
      <c r="C59" s="60">
        <v>163027</v>
      </c>
      <c r="D59" s="60">
        <v>2663</v>
      </c>
      <c r="E59" s="97">
        <v>2319</v>
      </c>
      <c r="F59" s="62">
        <v>137019</v>
      </c>
      <c r="G59" s="98">
        <v>2598</v>
      </c>
      <c r="H59" s="95">
        <f t="shared" si="2"/>
        <v>-2.4408561772437103E-2</v>
      </c>
      <c r="I59" s="56"/>
      <c r="K59" s="57"/>
      <c r="L59" s="24"/>
      <c r="M59" s="24"/>
      <c r="N59" s="24"/>
      <c r="O59" s="24"/>
      <c r="P59" s="24"/>
      <c r="Q59" s="24"/>
      <c r="R59" s="24"/>
    </row>
    <row r="60" spans="1:18" ht="16.5" customHeight="1" x14ac:dyDescent="0.2">
      <c r="A60" s="96" t="s">
        <v>151</v>
      </c>
      <c r="B60" s="60">
        <v>81</v>
      </c>
      <c r="C60" s="60">
        <v>5534</v>
      </c>
      <c r="D60" s="60">
        <v>81</v>
      </c>
      <c r="E60" s="97">
        <v>182</v>
      </c>
      <c r="F60" s="62">
        <v>7353</v>
      </c>
      <c r="G60" s="98">
        <v>226</v>
      </c>
      <c r="H60" s="95">
        <f t="shared" si="2"/>
        <v>1.7901234567901234</v>
      </c>
      <c r="I60" s="56"/>
      <c r="K60" s="57"/>
      <c r="L60" s="24"/>
      <c r="M60" s="24"/>
      <c r="N60" s="24"/>
      <c r="O60" s="24"/>
      <c r="P60" s="24"/>
      <c r="Q60" s="24"/>
      <c r="R60" s="24"/>
    </row>
    <row r="61" spans="1:18" ht="16.5" customHeight="1" x14ac:dyDescent="0.2">
      <c r="A61" s="96" t="s">
        <v>152</v>
      </c>
      <c r="B61" s="60">
        <v>1899</v>
      </c>
      <c r="C61" s="60">
        <v>127799</v>
      </c>
      <c r="D61" s="60">
        <v>2335</v>
      </c>
      <c r="E61" s="97">
        <v>1588</v>
      </c>
      <c r="F61" s="62">
        <v>108752</v>
      </c>
      <c r="G61" s="98">
        <v>1998</v>
      </c>
      <c r="H61" s="95">
        <f t="shared" si="2"/>
        <v>-0.14432548179871521</v>
      </c>
      <c r="I61" s="56"/>
      <c r="K61" s="57"/>
      <c r="L61" s="24"/>
      <c r="M61" s="24"/>
      <c r="N61" s="24"/>
      <c r="O61" s="24"/>
      <c r="P61" s="24"/>
      <c r="Q61" s="24"/>
      <c r="R61" s="24"/>
    </row>
    <row r="62" spans="1:18" ht="16.5" customHeight="1" x14ac:dyDescent="0.2">
      <c r="A62" s="96" t="s">
        <v>153</v>
      </c>
      <c r="B62" s="60">
        <v>11669</v>
      </c>
      <c r="C62" s="60">
        <v>1106811</v>
      </c>
      <c r="D62" s="60">
        <v>14314</v>
      </c>
      <c r="E62" s="97">
        <v>10073</v>
      </c>
      <c r="F62" s="62">
        <v>868684</v>
      </c>
      <c r="G62" s="98">
        <v>12762</v>
      </c>
      <c r="H62" s="95">
        <f t="shared" si="2"/>
        <v>-0.10842531787061618</v>
      </c>
      <c r="I62" s="56"/>
      <c r="K62" s="57"/>
      <c r="L62" s="24"/>
      <c r="M62" s="24"/>
      <c r="N62" s="24"/>
      <c r="O62" s="24"/>
      <c r="P62" s="24"/>
      <c r="Q62" s="24"/>
      <c r="R62" s="24"/>
    </row>
    <row r="63" spans="1:18" ht="16.5" customHeight="1" x14ac:dyDescent="0.2">
      <c r="A63" s="96" t="s">
        <v>154</v>
      </c>
      <c r="B63" s="60">
        <v>523</v>
      </c>
      <c r="C63" s="60">
        <v>38281</v>
      </c>
      <c r="D63" s="60">
        <v>567</v>
      </c>
      <c r="E63" s="97">
        <v>104</v>
      </c>
      <c r="F63" s="62">
        <v>11220</v>
      </c>
      <c r="G63" s="98">
        <v>123</v>
      </c>
      <c r="H63" s="95">
        <f t="shared" si="2"/>
        <v>-0.78306878306878303</v>
      </c>
      <c r="I63" s="56"/>
      <c r="K63" s="57"/>
      <c r="L63" s="24"/>
      <c r="M63" s="24"/>
      <c r="N63" s="24"/>
      <c r="O63" s="24"/>
      <c r="P63" s="24"/>
      <c r="Q63" s="24"/>
      <c r="R63" s="24"/>
    </row>
    <row r="64" spans="1:18" ht="16.5" customHeight="1" x14ac:dyDescent="0.2">
      <c r="A64" s="96" t="s">
        <v>155</v>
      </c>
      <c r="B64" s="60">
        <v>122</v>
      </c>
      <c r="C64" s="60">
        <v>12316</v>
      </c>
      <c r="D64" s="60">
        <v>137</v>
      </c>
      <c r="E64" s="97">
        <v>203</v>
      </c>
      <c r="F64" s="62">
        <v>20466</v>
      </c>
      <c r="G64" s="98">
        <v>247</v>
      </c>
      <c r="H64" s="95">
        <f t="shared" si="2"/>
        <v>0.8029197080291971</v>
      </c>
      <c r="I64" s="56"/>
      <c r="K64" s="57"/>
      <c r="L64" s="24"/>
      <c r="M64" s="24"/>
      <c r="N64" s="24"/>
      <c r="O64" s="24"/>
      <c r="P64" s="24"/>
      <c r="Q64" s="24"/>
      <c r="R64" s="24"/>
    </row>
    <row r="65" spans="1:18" ht="16.5" customHeight="1" x14ac:dyDescent="0.2">
      <c r="A65" s="96" t="s">
        <v>156</v>
      </c>
      <c r="B65" s="60">
        <v>21</v>
      </c>
      <c r="C65" s="60">
        <v>15352</v>
      </c>
      <c r="D65" s="60">
        <v>155</v>
      </c>
      <c r="E65" s="97">
        <v>210</v>
      </c>
      <c r="F65" s="62">
        <v>29527</v>
      </c>
      <c r="G65" s="98">
        <v>401</v>
      </c>
      <c r="H65" s="95">
        <f t="shared" si="2"/>
        <v>1.5870967741935484</v>
      </c>
      <c r="I65" s="56"/>
      <c r="K65" s="57"/>
      <c r="L65" s="24"/>
      <c r="M65" s="24"/>
      <c r="N65" s="24"/>
      <c r="O65" s="24"/>
      <c r="P65" s="24"/>
      <c r="Q65" s="24"/>
      <c r="R65" s="24"/>
    </row>
    <row r="66" spans="1:18" ht="16.5" customHeight="1" x14ac:dyDescent="0.2">
      <c r="A66" s="96" t="s">
        <v>157</v>
      </c>
      <c r="B66" s="60">
        <v>0</v>
      </c>
      <c r="C66" s="60">
        <v>2200</v>
      </c>
      <c r="D66" s="60">
        <v>44</v>
      </c>
      <c r="E66" s="97">
        <v>0</v>
      </c>
      <c r="F66" s="62">
        <v>0</v>
      </c>
      <c r="G66" s="98">
        <v>0</v>
      </c>
      <c r="H66" s="95">
        <f t="shared" si="2"/>
        <v>-1</v>
      </c>
      <c r="I66" s="56"/>
      <c r="K66" s="57"/>
      <c r="L66" s="24"/>
      <c r="M66" s="24"/>
      <c r="N66" s="24"/>
      <c r="O66" s="24"/>
      <c r="P66" s="24"/>
      <c r="Q66" s="24"/>
      <c r="R66" s="24"/>
    </row>
    <row r="67" spans="1:18" ht="16.5" customHeight="1" x14ac:dyDescent="0.2">
      <c r="A67" s="96" t="s">
        <v>158</v>
      </c>
      <c r="B67" s="60">
        <v>1512</v>
      </c>
      <c r="C67" s="60">
        <v>84700</v>
      </c>
      <c r="D67" s="60">
        <v>1609</v>
      </c>
      <c r="E67" s="97">
        <v>755</v>
      </c>
      <c r="F67" s="62">
        <v>41193</v>
      </c>
      <c r="G67" s="98">
        <v>809</v>
      </c>
      <c r="H67" s="95">
        <f t="shared" si="2"/>
        <v>-0.49720323182100684</v>
      </c>
      <c r="I67" s="56"/>
      <c r="K67" s="57"/>
      <c r="L67" s="24"/>
      <c r="M67" s="24"/>
      <c r="N67" s="24"/>
      <c r="O67" s="24"/>
      <c r="P67" s="24"/>
      <c r="Q67" s="24"/>
      <c r="R67" s="24"/>
    </row>
    <row r="68" spans="1:18" ht="16.5" customHeight="1" x14ac:dyDescent="0.2">
      <c r="A68" s="96" t="s">
        <v>159</v>
      </c>
      <c r="B68" s="60">
        <v>20</v>
      </c>
      <c r="C68" s="60">
        <v>2240</v>
      </c>
      <c r="D68" s="60">
        <v>26</v>
      </c>
      <c r="E68" s="97">
        <v>0</v>
      </c>
      <c r="F68" s="62">
        <v>0</v>
      </c>
      <c r="G68" s="98">
        <v>0</v>
      </c>
      <c r="H68" s="95">
        <f t="shared" si="2"/>
        <v>-1</v>
      </c>
      <c r="I68" s="56"/>
      <c r="K68" s="57"/>
      <c r="L68" s="24"/>
      <c r="M68" s="24"/>
      <c r="N68" s="24"/>
      <c r="O68" s="24"/>
      <c r="P68" s="24"/>
      <c r="Q68" s="24"/>
      <c r="R68" s="24"/>
    </row>
    <row r="69" spans="1:18" ht="16.5" customHeight="1" x14ac:dyDescent="0.2">
      <c r="A69" s="96" t="s">
        <v>160</v>
      </c>
      <c r="B69" s="60">
        <v>1974</v>
      </c>
      <c r="C69" s="60">
        <v>114428</v>
      </c>
      <c r="D69" s="60">
        <v>2957</v>
      </c>
      <c r="E69" s="97">
        <v>1054</v>
      </c>
      <c r="F69" s="62">
        <v>63240</v>
      </c>
      <c r="G69" s="98">
        <v>1587</v>
      </c>
      <c r="H69" s="95">
        <f t="shared" si="2"/>
        <v>-0.46330740615488669</v>
      </c>
      <c r="I69" s="56"/>
      <c r="K69" s="57"/>
      <c r="L69" s="24"/>
      <c r="M69" s="24"/>
      <c r="N69" s="24"/>
      <c r="O69" s="24"/>
      <c r="P69" s="24"/>
      <c r="Q69" s="24"/>
      <c r="R69" s="24"/>
    </row>
    <row r="70" spans="1:18" ht="16.5" customHeight="1" x14ac:dyDescent="0.2">
      <c r="A70" s="96" t="s">
        <v>161</v>
      </c>
      <c r="B70" s="60">
        <v>40</v>
      </c>
      <c r="C70" s="60">
        <v>4400</v>
      </c>
      <c r="D70" s="60">
        <v>33</v>
      </c>
      <c r="E70" s="97">
        <v>413</v>
      </c>
      <c r="F70" s="62">
        <v>36327</v>
      </c>
      <c r="G70" s="98">
        <v>453</v>
      </c>
      <c r="H70" s="95">
        <f t="shared" si="2"/>
        <v>12.727272727272727</v>
      </c>
      <c r="I70" s="56"/>
      <c r="K70" s="57"/>
      <c r="L70" s="24"/>
      <c r="M70" s="24"/>
      <c r="N70" s="24"/>
      <c r="O70" s="24"/>
      <c r="P70" s="24"/>
      <c r="Q70" s="24"/>
      <c r="R70" s="24"/>
    </row>
    <row r="71" spans="1:18" ht="16.5" customHeight="1" x14ac:dyDescent="0.2">
      <c r="A71" s="96" t="s">
        <v>162</v>
      </c>
      <c r="B71" s="60">
        <v>40</v>
      </c>
      <c r="C71" s="60">
        <v>4480</v>
      </c>
      <c r="D71" s="60">
        <v>49</v>
      </c>
      <c r="E71" s="97">
        <v>61</v>
      </c>
      <c r="F71" s="62">
        <v>6685</v>
      </c>
      <c r="G71" s="98">
        <v>74</v>
      </c>
      <c r="H71" s="95">
        <f t="shared" si="2"/>
        <v>0.51020408163265307</v>
      </c>
      <c r="I71" s="56"/>
      <c r="K71" s="57"/>
      <c r="L71" s="24"/>
      <c r="M71" s="24"/>
      <c r="N71" s="24"/>
      <c r="O71" s="24"/>
      <c r="P71" s="24"/>
      <c r="Q71" s="24"/>
      <c r="R71" s="24"/>
    </row>
    <row r="72" spans="1:18" ht="16.5" customHeight="1" x14ac:dyDescent="0.2">
      <c r="A72" s="96" t="s">
        <v>220</v>
      </c>
      <c r="B72" s="60">
        <v>0</v>
      </c>
      <c r="C72" s="60">
        <v>0</v>
      </c>
      <c r="D72" s="60">
        <v>0</v>
      </c>
      <c r="E72" s="97">
        <v>41</v>
      </c>
      <c r="F72" s="62">
        <v>2763</v>
      </c>
      <c r="G72" s="98">
        <v>55</v>
      </c>
      <c r="H72" s="95" t="s">
        <v>112</v>
      </c>
      <c r="I72" s="56"/>
      <c r="K72" s="57"/>
      <c r="L72" s="24"/>
      <c r="M72" s="24"/>
      <c r="N72" s="24"/>
      <c r="O72" s="24"/>
      <c r="P72" s="24"/>
      <c r="Q72" s="24"/>
      <c r="R72" s="24"/>
    </row>
    <row r="73" spans="1:18" ht="16.5" customHeight="1" x14ac:dyDescent="0.2">
      <c r="A73" s="96" t="s">
        <v>163</v>
      </c>
      <c r="B73" s="60">
        <v>8836</v>
      </c>
      <c r="C73" s="60">
        <v>727690</v>
      </c>
      <c r="D73" s="60">
        <v>11371</v>
      </c>
      <c r="E73" s="97">
        <v>31012</v>
      </c>
      <c r="F73" s="62">
        <v>2489494</v>
      </c>
      <c r="G73" s="98">
        <v>34267</v>
      </c>
      <c r="H73" s="95">
        <f t="shared" si="2"/>
        <v>2.0135432239908537</v>
      </c>
      <c r="I73" s="56"/>
      <c r="K73" s="57"/>
      <c r="L73" s="24"/>
      <c r="M73" s="24"/>
      <c r="N73" s="24"/>
      <c r="O73" s="24"/>
      <c r="P73" s="24"/>
      <c r="Q73" s="24"/>
      <c r="R73" s="24"/>
    </row>
    <row r="74" spans="1:18" ht="16.5" customHeight="1" x14ac:dyDescent="0.2">
      <c r="A74" s="96" t="s">
        <v>221</v>
      </c>
      <c r="B74" s="60">
        <v>0</v>
      </c>
      <c r="C74" s="60">
        <v>0</v>
      </c>
      <c r="D74" s="60">
        <v>0</v>
      </c>
      <c r="E74" s="97">
        <v>0</v>
      </c>
      <c r="F74" s="62">
        <v>8160</v>
      </c>
      <c r="G74" s="98">
        <v>208</v>
      </c>
      <c r="H74" s="95" t="s">
        <v>112</v>
      </c>
      <c r="I74" s="56"/>
      <c r="K74" s="57"/>
      <c r="L74" s="24"/>
      <c r="M74" s="24"/>
      <c r="N74" s="24"/>
      <c r="O74" s="24"/>
      <c r="P74" s="24"/>
      <c r="Q74" s="24"/>
      <c r="R74" s="24"/>
    </row>
    <row r="75" spans="1:18" ht="16.5" customHeight="1" x14ac:dyDescent="0.2">
      <c r="A75" s="96" t="s">
        <v>222</v>
      </c>
      <c r="B75" s="60">
        <v>21</v>
      </c>
      <c r="C75" s="60">
        <v>1295</v>
      </c>
      <c r="D75" s="60">
        <v>23</v>
      </c>
      <c r="E75" s="97">
        <v>0</v>
      </c>
      <c r="F75" s="62">
        <v>0</v>
      </c>
      <c r="G75" s="98">
        <v>0</v>
      </c>
      <c r="H75" s="95">
        <f t="shared" si="2"/>
        <v>-1</v>
      </c>
      <c r="I75" s="56"/>
      <c r="K75" s="57"/>
      <c r="L75" s="24"/>
      <c r="M75" s="24"/>
      <c r="N75" s="24"/>
      <c r="O75" s="24"/>
      <c r="P75" s="24"/>
      <c r="Q75" s="24"/>
      <c r="R75" s="24"/>
    </row>
    <row r="76" spans="1:18" ht="16.5" customHeight="1" x14ac:dyDescent="0.2">
      <c r="A76" s="96" t="s">
        <v>164</v>
      </c>
      <c r="B76" s="60">
        <v>220</v>
      </c>
      <c r="C76" s="60">
        <v>20900</v>
      </c>
      <c r="D76" s="60">
        <v>194</v>
      </c>
      <c r="E76" s="97">
        <v>183</v>
      </c>
      <c r="F76" s="62">
        <v>16257</v>
      </c>
      <c r="G76" s="98">
        <v>167</v>
      </c>
      <c r="H76" s="95">
        <f t="shared" si="2"/>
        <v>-0.13917525773195877</v>
      </c>
      <c r="I76" s="56"/>
      <c r="K76" s="57"/>
      <c r="L76" s="24"/>
      <c r="M76" s="24"/>
      <c r="N76" s="24"/>
      <c r="O76" s="24"/>
      <c r="P76" s="24"/>
      <c r="Q76" s="24"/>
      <c r="R76" s="24"/>
    </row>
    <row r="77" spans="1:18" ht="16.5" customHeight="1" x14ac:dyDescent="0.2">
      <c r="A77" s="96" t="s">
        <v>223</v>
      </c>
      <c r="B77" s="60">
        <v>0</v>
      </c>
      <c r="C77" s="60">
        <v>0</v>
      </c>
      <c r="D77" s="60">
        <v>0</v>
      </c>
      <c r="E77" s="97">
        <v>0</v>
      </c>
      <c r="F77" s="62">
        <v>8908</v>
      </c>
      <c r="G77" s="98">
        <v>108</v>
      </c>
      <c r="H77" s="95" t="s">
        <v>112</v>
      </c>
      <c r="I77" s="56"/>
      <c r="K77" s="57"/>
      <c r="L77" s="24"/>
      <c r="M77" s="24"/>
      <c r="N77" s="24"/>
      <c r="O77" s="24"/>
      <c r="P77" s="24"/>
      <c r="Q77" s="24"/>
      <c r="R77" s="24"/>
    </row>
    <row r="78" spans="1:18" ht="16.5" customHeight="1" x14ac:dyDescent="0.2">
      <c r="A78" s="96" t="s">
        <v>165</v>
      </c>
      <c r="B78" s="60">
        <v>450</v>
      </c>
      <c r="C78" s="60">
        <v>45788</v>
      </c>
      <c r="D78" s="60">
        <v>670</v>
      </c>
      <c r="E78" s="97">
        <v>0</v>
      </c>
      <c r="F78" s="62">
        <v>0</v>
      </c>
      <c r="G78" s="98">
        <v>0</v>
      </c>
      <c r="H78" s="95">
        <f t="shared" si="2"/>
        <v>-1</v>
      </c>
      <c r="I78" s="56"/>
      <c r="K78" s="57"/>
      <c r="L78" s="24"/>
      <c r="M78" s="24"/>
      <c r="N78" s="24"/>
      <c r="O78" s="24"/>
      <c r="P78" s="24"/>
      <c r="Q78" s="24"/>
      <c r="R78" s="24"/>
    </row>
    <row r="79" spans="1:18" ht="16.5" customHeight="1" x14ac:dyDescent="0.2">
      <c r="A79" s="96" t="s">
        <v>166</v>
      </c>
      <c r="B79" s="60">
        <v>12992</v>
      </c>
      <c r="C79" s="60">
        <v>969777</v>
      </c>
      <c r="D79" s="60">
        <v>15649</v>
      </c>
      <c r="E79" s="97">
        <v>15438</v>
      </c>
      <c r="F79" s="62">
        <v>1104928</v>
      </c>
      <c r="G79" s="98">
        <v>18938</v>
      </c>
      <c r="H79" s="95">
        <f t="shared" si="2"/>
        <v>0.21017317400472874</v>
      </c>
      <c r="I79" s="56"/>
      <c r="K79" s="57"/>
      <c r="L79" s="24"/>
      <c r="M79" s="24"/>
      <c r="N79" s="24"/>
      <c r="O79" s="24"/>
      <c r="P79" s="24"/>
      <c r="Q79" s="24"/>
      <c r="R79" s="24"/>
    </row>
    <row r="80" spans="1:18" ht="16.5" customHeight="1" x14ac:dyDescent="0.2">
      <c r="A80" s="96" t="s">
        <v>167</v>
      </c>
      <c r="B80" s="60">
        <v>0</v>
      </c>
      <c r="C80" s="60">
        <v>0</v>
      </c>
      <c r="D80" s="60">
        <v>0</v>
      </c>
      <c r="E80" s="97">
        <v>297</v>
      </c>
      <c r="F80" s="62">
        <v>17820</v>
      </c>
      <c r="G80" s="98">
        <v>447</v>
      </c>
      <c r="H80" s="95" t="s">
        <v>112</v>
      </c>
      <c r="I80" s="56"/>
      <c r="K80" s="57"/>
      <c r="L80" s="24"/>
      <c r="M80" s="24"/>
      <c r="N80" s="24"/>
      <c r="O80" s="24"/>
      <c r="P80" s="24"/>
      <c r="Q80" s="24"/>
      <c r="R80" s="24"/>
    </row>
    <row r="81" spans="1:18" ht="16.5" customHeight="1" x14ac:dyDescent="0.2">
      <c r="A81" s="67" t="s">
        <v>129</v>
      </c>
      <c r="B81" s="68">
        <f t="shared" ref="B81:G81" si="3">SUM(B42:B80)</f>
        <v>76295</v>
      </c>
      <c r="C81" s="68">
        <f t="shared" si="3"/>
        <v>5806275</v>
      </c>
      <c r="D81" s="68">
        <f t="shared" si="3"/>
        <v>93758</v>
      </c>
      <c r="E81" s="69">
        <f t="shared" si="3"/>
        <v>87575</v>
      </c>
      <c r="F81" s="70">
        <f t="shared" si="3"/>
        <v>6455934</v>
      </c>
      <c r="G81" s="70">
        <f t="shared" si="3"/>
        <v>104871</v>
      </c>
      <c r="H81" s="71">
        <f>(+G81-D81)/D81</f>
        <v>0.11852855223020969</v>
      </c>
      <c r="I81" s="72"/>
      <c r="J81" s="99"/>
      <c r="K81" s="100"/>
      <c r="L81" s="14"/>
      <c r="M81" s="14"/>
      <c r="N81" s="101"/>
      <c r="O81" s="14"/>
      <c r="P81" s="14"/>
      <c r="Q81" s="101"/>
      <c r="R81" s="102"/>
    </row>
    <row r="82" spans="1:18" ht="16.5" customHeight="1" x14ac:dyDescent="0.2">
      <c r="A82" s="14"/>
      <c r="B82" s="14"/>
      <c r="C82" s="14"/>
      <c r="D82" s="14"/>
      <c r="E82" s="14"/>
      <c r="F82" s="2" t="s">
        <v>130</v>
      </c>
      <c r="G82" s="2"/>
      <c r="H82" s="103">
        <f>(+E81-B81)/B81</f>
        <v>0.14784717216069204</v>
      </c>
      <c r="I82" s="104"/>
      <c r="J82" s="99"/>
      <c r="K82" s="100"/>
      <c r="L82" s="14"/>
      <c r="M82" s="14"/>
      <c r="N82" s="101"/>
      <c r="O82" s="14"/>
      <c r="P82" s="14"/>
      <c r="Q82" s="101"/>
      <c r="R82" s="105"/>
    </row>
    <row r="83" spans="1:18" ht="9.75" customHeight="1" x14ac:dyDescent="0.2"/>
  </sheetData>
  <mergeCells count="2">
    <mergeCell ref="F38:G38"/>
    <mergeCell ref="F82:G82"/>
  </mergeCells>
  <pageMargins left="0.95972222222222203" right="0.27013888888888898" top="0.27013888888888898" bottom="0.43333333333333302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19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20" customWidth="1"/>
    <col min="2" max="2" width="12.140625" style="20" customWidth="1"/>
    <col min="3" max="3" width="9.7109375" style="20" customWidth="1"/>
    <col min="4" max="4" width="11.140625" style="20" customWidth="1"/>
    <col min="5" max="6" width="9.7109375" style="20" customWidth="1"/>
    <col min="7" max="7" width="11.42578125" style="20"/>
    <col min="8" max="9" width="9.7109375" style="20" customWidth="1"/>
    <col min="10" max="16384" width="11.42578125" style="20"/>
  </cols>
  <sheetData>
    <row r="1" spans="1:9" s="6" customFormat="1" ht="12.75" x14ac:dyDescent="0.2"/>
    <row r="2" spans="1:9" s="6" customFormat="1" ht="12.75" x14ac:dyDescent="0.2"/>
    <row r="3" spans="1:9" s="6" customFormat="1" ht="12.75" x14ac:dyDescent="0.2"/>
    <row r="4" spans="1:9" s="6" customFormat="1" ht="12.75" x14ac:dyDescent="0.2"/>
    <row r="5" spans="1:9" s="6" customFormat="1" ht="12.75" x14ac:dyDescent="0.2"/>
    <row r="6" spans="1:9" s="6" customFormat="1" ht="12.75" x14ac:dyDescent="0.2"/>
    <row r="7" spans="1:9" s="6" customFormat="1" ht="12.75" x14ac:dyDescent="0.2"/>
    <row r="8" spans="1:9" s="6" customFormat="1" ht="12.75" x14ac:dyDescent="0.2"/>
    <row r="9" spans="1:9" s="6" customFormat="1" ht="12.75" x14ac:dyDescent="0.2"/>
    <row r="10" spans="1:9" s="6" customFormat="1" ht="15" x14ac:dyDescent="0.25">
      <c r="A10" s="8" t="s">
        <v>168</v>
      </c>
      <c r="B10" s="37"/>
      <c r="C10" s="37"/>
      <c r="D10" s="37"/>
      <c r="E10" s="9"/>
      <c r="F10" s="9"/>
      <c r="G10" s="39"/>
      <c r="H10" s="39"/>
      <c r="I10" s="40"/>
    </row>
    <row r="11" spans="1:9" s="6" customFormat="1" ht="12.75" x14ac:dyDescent="0.2">
      <c r="A11" s="37"/>
      <c r="B11" s="37"/>
      <c r="C11" s="37"/>
      <c r="D11" s="37"/>
      <c r="G11" s="39"/>
      <c r="H11" s="39"/>
      <c r="I11" s="40"/>
    </row>
    <row r="12" spans="1:9" ht="12.75" customHeight="1" x14ac:dyDescent="0.2">
      <c r="A12" s="39"/>
      <c r="B12" s="39"/>
      <c r="C12" s="106"/>
      <c r="D12" s="106"/>
      <c r="E12" s="106"/>
      <c r="F12" s="37" t="str">
        <f>+CONCATENATE(MID(Principal!C11,1,14)," de ambas temporadas")</f>
        <v>Datos al 30/04 de ambas temporadas</v>
      </c>
      <c r="G12" s="106"/>
      <c r="H12" s="106"/>
      <c r="I12" s="106"/>
    </row>
    <row r="13" spans="1:9" ht="6" customHeight="1" x14ac:dyDescent="0.2"/>
    <row r="14" spans="1:9" ht="12" x14ac:dyDescent="0.2">
      <c r="A14" s="107" t="s">
        <v>131</v>
      </c>
      <c r="B14" s="108"/>
      <c r="C14" s="108"/>
      <c r="D14" s="108"/>
      <c r="E14" s="109"/>
      <c r="F14" s="110" t="s">
        <v>1</v>
      </c>
      <c r="G14" s="111"/>
      <c r="H14" s="111"/>
      <c r="I14" s="49" t="s">
        <v>108</v>
      </c>
    </row>
    <row r="15" spans="1:9" x14ac:dyDescent="0.2">
      <c r="A15" s="112" t="s">
        <v>132</v>
      </c>
      <c r="B15" s="113" t="s">
        <v>109</v>
      </c>
      <c r="C15" s="114" t="s">
        <v>11</v>
      </c>
      <c r="D15" s="114" t="s">
        <v>12</v>
      </c>
      <c r="E15" s="115" t="s">
        <v>13</v>
      </c>
      <c r="F15" s="116" t="s">
        <v>11</v>
      </c>
      <c r="G15" s="116" t="s">
        <v>12</v>
      </c>
      <c r="H15" s="116" t="s">
        <v>13</v>
      </c>
      <c r="I15" s="55" t="s">
        <v>110</v>
      </c>
    </row>
    <row r="16" spans="1:9" s="124" customFormat="1" ht="16.5" customHeight="1" x14ac:dyDescent="0.2">
      <c r="A16" s="117" t="s">
        <v>133</v>
      </c>
      <c r="B16" s="118" t="s">
        <v>169</v>
      </c>
      <c r="C16" s="119">
        <v>250</v>
      </c>
      <c r="D16" s="119">
        <v>16160</v>
      </c>
      <c r="E16" s="119">
        <v>256</v>
      </c>
      <c r="F16" s="120">
        <v>0</v>
      </c>
      <c r="G16" s="121">
        <v>0</v>
      </c>
      <c r="H16" s="122">
        <v>0</v>
      </c>
      <c r="I16" s="123">
        <f>(+H16-E16)/E16</f>
        <v>-1</v>
      </c>
    </row>
    <row r="17" spans="1:9" s="124" customFormat="1" ht="16.5" customHeight="1" x14ac:dyDescent="0.2">
      <c r="A17" s="117" t="s">
        <v>133</v>
      </c>
      <c r="B17" s="118" t="s">
        <v>123</v>
      </c>
      <c r="C17" s="119">
        <v>1718</v>
      </c>
      <c r="D17" s="119">
        <v>182831</v>
      </c>
      <c r="E17" s="119">
        <v>1725</v>
      </c>
      <c r="F17" s="125">
        <v>441</v>
      </c>
      <c r="G17" s="126">
        <v>52845</v>
      </c>
      <c r="H17" s="127">
        <v>441</v>
      </c>
      <c r="I17" s="123">
        <f>(+H17-E17)/E17</f>
        <v>-0.74434782608695649</v>
      </c>
    </row>
    <row r="18" spans="1:9" s="124" customFormat="1" ht="16.5" customHeight="1" x14ac:dyDescent="0.2">
      <c r="A18" s="117" t="s">
        <v>134</v>
      </c>
      <c r="B18" s="118" t="s">
        <v>169</v>
      </c>
      <c r="C18" s="119">
        <v>42</v>
      </c>
      <c r="D18" s="119">
        <v>2351</v>
      </c>
      <c r="E18" s="119">
        <v>45</v>
      </c>
      <c r="F18" s="125">
        <v>63</v>
      </c>
      <c r="G18" s="126">
        <v>3528</v>
      </c>
      <c r="H18" s="127">
        <v>67</v>
      </c>
      <c r="I18" s="123">
        <f>(+H18-E18)/E18</f>
        <v>0.48888888888888887</v>
      </c>
    </row>
    <row r="19" spans="1:9" s="124" customFormat="1" ht="16.5" customHeight="1" x14ac:dyDescent="0.2">
      <c r="A19" s="117" t="s">
        <v>134</v>
      </c>
      <c r="B19" s="118" t="s">
        <v>123</v>
      </c>
      <c r="C19" s="119">
        <v>84</v>
      </c>
      <c r="D19" s="119">
        <v>9408</v>
      </c>
      <c r="E19" s="119">
        <v>96</v>
      </c>
      <c r="F19" s="125">
        <v>0</v>
      </c>
      <c r="G19" s="126">
        <v>0</v>
      </c>
      <c r="H19" s="127">
        <v>0</v>
      </c>
      <c r="I19" s="123">
        <f>(+H19-E19)/E19</f>
        <v>-1</v>
      </c>
    </row>
    <row r="20" spans="1:9" s="124" customFormat="1" ht="16.5" customHeight="1" x14ac:dyDescent="0.2">
      <c r="A20" s="117" t="s">
        <v>170</v>
      </c>
      <c r="B20" s="118" t="s">
        <v>169</v>
      </c>
      <c r="C20" s="119">
        <v>189</v>
      </c>
      <c r="D20" s="119">
        <v>10584</v>
      </c>
      <c r="E20" s="119">
        <v>201</v>
      </c>
      <c r="F20" s="125">
        <v>0</v>
      </c>
      <c r="G20" s="126">
        <v>0</v>
      </c>
      <c r="H20" s="127">
        <v>0</v>
      </c>
      <c r="I20" s="123">
        <f t="shared" ref="I20:I83" si="0">(+H20-E20)/E20</f>
        <v>-1</v>
      </c>
    </row>
    <row r="21" spans="1:9" s="124" customFormat="1" ht="16.5" customHeight="1" x14ac:dyDescent="0.2">
      <c r="A21" s="117" t="s">
        <v>170</v>
      </c>
      <c r="B21" s="118" t="s">
        <v>123</v>
      </c>
      <c r="C21" s="119">
        <v>80</v>
      </c>
      <c r="D21" s="119">
        <v>6145</v>
      </c>
      <c r="E21" s="119">
        <v>85</v>
      </c>
      <c r="F21" s="125">
        <v>0</v>
      </c>
      <c r="G21" s="126">
        <v>0</v>
      </c>
      <c r="H21" s="127">
        <v>0</v>
      </c>
      <c r="I21" s="123">
        <f t="shared" si="0"/>
        <v>-1</v>
      </c>
    </row>
    <row r="22" spans="1:9" s="124" customFormat="1" ht="16.5" customHeight="1" x14ac:dyDescent="0.2">
      <c r="A22" s="117" t="s">
        <v>136</v>
      </c>
      <c r="B22" s="118" t="s">
        <v>171</v>
      </c>
      <c r="C22" s="119">
        <v>0</v>
      </c>
      <c r="D22" s="119">
        <v>0</v>
      </c>
      <c r="E22" s="119">
        <v>0</v>
      </c>
      <c r="F22" s="125">
        <v>40</v>
      </c>
      <c r="G22" s="126">
        <v>2595</v>
      </c>
      <c r="H22" s="127">
        <v>52</v>
      </c>
      <c r="I22" s="138" t="s">
        <v>112</v>
      </c>
    </row>
    <row r="23" spans="1:9" s="124" customFormat="1" ht="16.5" customHeight="1" x14ac:dyDescent="0.2">
      <c r="A23" s="117" t="s">
        <v>136</v>
      </c>
      <c r="B23" s="118" t="s">
        <v>169</v>
      </c>
      <c r="C23" s="119">
        <v>71</v>
      </c>
      <c r="D23" s="119">
        <v>4410</v>
      </c>
      <c r="E23" s="119">
        <v>72</v>
      </c>
      <c r="F23" s="125">
        <v>0</v>
      </c>
      <c r="G23" s="126">
        <v>0</v>
      </c>
      <c r="H23" s="127">
        <v>0</v>
      </c>
      <c r="I23" s="123">
        <f t="shared" si="0"/>
        <v>-1</v>
      </c>
    </row>
    <row r="24" spans="1:9" s="124" customFormat="1" ht="16.5" customHeight="1" x14ac:dyDescent="0.2">
      <c r="A24" s="117" t="s">
        <v>136</v>
      </c>
      <c r="B24" s="118" t="s">
        <v>123</v>
      </c>
      <c r="C24" s="119">
        <v>1626</v>
      </c>
      <c r="D24" s="119">
        <v>107337</v>
      </c>
      <c r="E24" s="119">
        <v>2069</v>
      </c>
      <c r="F24" s="125">
        <v>522</v>
      </c>
      <c r="G24" s="126">
        <v>34213</v>
      </c>
      <c r="H24" s="127">
        <v>657</v>
      </c>
      <c r="I24" s="123">
        <f t="shared" si="0"/>
        <v>-0.68245529241179315</v>
      </c>
    </row>
    <row r="25" spans="1:9" s="124" customFormat="1" ht="16.5" customHeight="1" x14ac:dyDescent="0.2">
      <c r="A25" s="117" t="s">
        <v>136</v>
      </c>
      <c r="B25" s="118" t="s">
        <v>172</v>
      </c>
      <c r="C25" s="119">
        <v>2920</v>
      </c>
      <c r="D25" s="119">
        <v>2920</v>
      </c>
      <c r="E25" s="119">
        <v>3722</v>
      </c>
      <c r="F25" s="125">
        <v>2104</v>
      </c>
      <c r="G25" s="126">
        <v>6588</v>
      </c>
      <c r="H25" s="127">
        <v>2710</v>
      </c>
      <c r="I25" s="123">
        <f t="shared" si="0"/>
        <v>-0.27189682966147233</v>
      </c>
    </row>
    <row r="26" spans="1:9" s="124" customFormat="1" ht="16.5" customHeight="1" x14ac:dyDescent="0.2">
      <c r="A26" s="117" t="s">
        <v>136</v>
      </c>
      <c r="B26" s="118" t="s">
        <v>173</v>
      </c>
      <c r="C26" s="119">
        <v>5165</v>
      </c>
      <c r="D26" s="119">
        <v>309900</v>
      </c>
      <c r="E26" s="119">
        <v>7778</v>
      </c>
      <c r="F26" s="125">
        <v>3855</v>
      </c>
      <c r="G26" s="126">
        <v>227094</v>
      </c>
      <c r="H26" s="127">
        <v>5856</v>
      </c>
      <c r="I26" s="123">
        <f t="shared" si="0"/>
        <v>-0.24710722550784264</v>
      </c>
    </row>
    <row r="27" spans="1:9" s="124" customFormat="1" ht="16.5" customHeight="1" x14ac:dyDescent="0.2">
      <c r="A27" s="117" t="s">
        <v>136</v>
      </c>
      <c r="B27" s="118" t="s">
        <v>126</v>
      </c>
      <c r="C27" s="119">
        <v>108</v>
      </c>
      <c r="D27" s="119">
        <v>114</v>
      </c>
      <c r="E27" s="119">
        <v>287</v>
      </c>
      <c r="F27" s="125">
        <v>0</v>
      </c>
      <c r="G27" s="126">
        <v>0</v>
      </c>
      <c r="H27" s="127">
        <v>0</v>
      </c>
      <c r="I27" s="123">
        <f t="shared" si="0"/>
        <v>-1</v>
      </c>
    </row>
    <row r="28" spans="1:9" s="124" customFormat="1" ht="16.5" customHeight="1" x14ac:dyDescent="0.2">
      <c r="A28" s="117" t="s">
        <v>136</v>
      </c>
      <c r="B28" s="118" t="s">
        <v>127</v>
      </c>
      <c r="C28" s="119">
        <v>255</v>
      </c>
      <c r="D28" s="119">
        <v>15300</v>
      </c>
      <c r="E28" s="119">
        <v>390</v>
      </c>
      <c r="F28" s="125">
        <v>204</v>
      </c>
      <c r="G28" s="126">
        <v>8228</v>
      </c>
      <c r="H28" s="127">
        <v>280</v>
      </c>
      <c r="I28" s="123">
        <f t="shared" si="0"/>
        <v>-0.28205128205128205</v>
      </c>
    </row>
    <row r="29" spans="1:9" s="124" customFormat="1" ht="16.5" customHeight="1" x14ac:dyDescent="0.2">
      <c r="A29" s="117" t="s">
        <v>137</v>
      </c>
      <c r="B29" s="118" t="s">
        <v>169</v>
      </c>
      <c r="C29" s="119">
        <v>924</v>
      </c>
      <c r="D29" s="119">
        <v>4306</v>
      </c>
      <c r="E29" s="119">
        <v>983</v>
      </c>
      <c r="F29" s="125">
        <v>1197</v>
      </c>
      <c r="G29" s="126">
        <v>6201</v>
      </c>
      <c r="H29" s="127">
        <v>1412</v>
      </c>
      <c r="I29" s="123">
        <f t="shared" si="0"/>
        <v>0.43641912512716174</v>
      </c>
    </row>
    <row r="30" spans="1:9" s="124" customFormat="1" ht="16.5" customHeight="1" x14ac:dyDescent="0.2">
      <c r="A30" s="117" t="s">
        <v>137</v>
      </c>
      <c r="B30" s="118" t="s">
        <v>123</v>
      </c>
      <c r="C30" s="119">
        <v>1786</v>
      </c>
      <c r="D30" s="119">
        <v>107182</v>
      </c>
      <c r="E30" s="119">
        <v>2074</v>
      </c>
      <c r="F30" s="125">
        <v>2243</v>
      </c>
      <c r="G30" s="126">
        <v>134762</v>
      </c>
      <c r="H30" s="127">
        <v>2621</v>
      </c>
      <c r="I30" s="123">
        <f t="shared" si="0"/>
        <v>0.26374156219864997</v>
      </c>
    </row>
    <row r="31" spans="1:9" s="124" customFormat="1" ht="16.5" customHeight="1" x14ac:dyDescent="0.2">
      <c r="A31" s="117" t="s">
        <v>174</v>
      </c>
      <c r="B31" s="118" t="s">
        <v>173</v>
      </c>
      <c r="C31" s="119">
        <v>170</v>
      </c>
      <c r="D31" s="119">
        <v>10200</v>
      </c>
      <c r="E31" s="119">
        <v>256</v>
      </c>
      <c r="F31" s="125">
        <v>0</v>
      </c>
      <c r="G31" s="126">
        <v>0</v>
      </c>
      <c r="H31" s="127">
        <v>0</v>
      </c>
      <c r="I31" s="123">
        <f t="shared" si="0"/>
        <v>-1</v>
      </c>
    </row>
    <row r="32" spans="1:9" s="124" customFormat="1" ht="16.5" customHeight="1" x14ac:dyDescent="0.2">
      <c r="A32" s="117" t="s">
        <v>175</v>
      </c>
      <c r="B32" s="118" t="s">
        <v>123</v>
      </c>
      <c r="C32" s="119">
        <v>0</v>
      </c>
      <c r="D32" s="119">
        <v>0</v>
      </c>
      <c r="E32" s="119">
        <v>0</v>
      </c>
      <c r="F32" s="125">
        <v>42</v>
      </c>
      <c r="G32" s="126">
        <v>4354</v>
      </c>
      <c r="H32" s="127">
        <v>50</v>
      </c>
      <c r="I32" s="138" t="s">
        <v>112</v>
      </c>
    </row>
    <row r="33" spans="1:9" s="124" customFormat="1" ht="16.5" customHeight="1" x14ac:dyDescent="0.2">
      <c r="A33" s="117" t="s">
        <v>140</v>
      </c>
      <c r="B33" s="118" t="s">
        <v>115</v>
      </c>
      <c r="C33" s="119">
        <v>0</v>
      </c>
      <c r="D33" s="119">
        <v>5500</v>
      </c>
      <c r="E33" s="119">
        <v>111</v>
      </c>
      <c r="F33" s="125">
        <v>0</v>
      </c>
      <c r="G33" s="126">
        <v>0</v>
      </c>
      <c r="H33" s="127">
        <v>0</v>
      </c>
      <c r="I33" s="123">
        <f t="shared" si="0"/>
        <v>-1</v>
      </c>
    </row>
    <row r="34" spans="1:9" s="124" customFormat="1" ht="16.5" customHeight="1" x14ac:dyDescent="0.2">
      <c r="A34" s="117" t="s">
        <v>140</v>
      </c>
      <c r="B34" s="118" t="s">
        <v>217</v>
      </c>
      <c r="C34" s="119">
        <v>0</v>
      </c>
      <c r="D34" s="119">
        <v>0</v>
      </c>
      <c r="E34" s="119">
        <v>0</v>
      </c>
      <c r="F34" s="125">
        <v>0</v>
      </c>
      <c r="G34" s="126">
        <v>1</v>
      </c>
      <c r="H34" s="127">
        <v>1</v>
      </c>
      <c r="I34" s="138" t="s">
        <v>112</v>
      </c>
    </row>
    <row r="35" spans="1:9" s="124" customFormat="1" ht="16.5" customHeight="1" x14ac:dyDescent="0.2">
      <c r="A35" s="117" t="s">
        <v>176</v>
      </c>
      <c r="B35" s="118" t="s">
        <v>123</v>
      </c>
      <c r="C35" s="119">
        <v>40</v>
      </c>
      <c r="D35" s="119">
        <v>3200</v>
      </c>
      <c r="E35" s="119">
        <v>51</v>
      </c>
      <c r="F35" s="125">
        <v>40</v>
      </c>
      <c r="G35" s="126">
        <v>3200</v>
      </c>
      <c r="H35" s="127">
        <v>51</v>
      </c>
      <c r="I35" s="123">
        <f t="shared" si="0"/>
        <v>0</v>
      </c>
    </row>
    <row r="36" spans="1:9" s="124" customFormat="1" ht="16.5" customHeight="1" x14ac:dyDescent="0.2">
      <c r="A36" s="117" t="s">
        <v>177</v>
      </c>
      <c r="B36" s="118" t="s">
        <v>115</v>
      </c>
      <c r="C36" s="119">
        <v>0</v>
      </c>
      <c r="D36" s="119">
        <v>2150</v>
      </c>
      <c r="E36" s="119">
        <v>43</v>
      </c>
      <c r="F36" s="125">
        <v>0</v>
      </c>
      <c r="G36" s="126">
        <v>0</v>
      </c>
      <c r="H36" s="127">
        <v>0</v>
      </c>
      <c r="I36" s="123">
        <f t="shared" si="0"/>
        <v>-1</v>
      </c>
    </row>
    <row r="37" spans="1:9" s="124" customFormat="1" ht="16.5" customHeight="1" x14ac:dyDescent="0.2">
      <c r="A37" s="117" t="s">
        <v>178</v>
      </c>
      <c r="B37" s="118" t="s">
        <v>123</v>
      </c>
      <c r="C37" s="119">
        <v>983</v>
      </c>
      <c r="D37" s="119">
        <v>104160</v>
      </c>
      <c r="E37" s="119">
        <v>1117</v>
      </c>
      <c r="F37" s="125">
        <v>816</v>
      </c>
      <c r="G37" s="126">
        <v>86216</v>
      </c>
      <c r="H37" s="127">
        <v>903</v>
      </c>
      <c r="I37" s="123">
        <f t="shared" si="0"/>
        <v>-0.19158460161145927</v>
      </c>
    </row>
    <row r="38" spans="1:9" s="124" customFormat="1" ht="16.5" customHeight="1" x14ac:dyDescent="0.2">
      <c r="A38" s="117" t="s">
        <v>144</v>
      </c>
      <c r="B38" s="118" t="s">
        <v>216</v>
      </c>
      <c r="C38" s="119">
        <v>0</v>
      </c>
      <c r="D38" s="119">
        <v>0</v>
      </c>
      <c r="E38" s="119">
        <v>0</v>
      </c>
      <c r="F38" s="125">
        <v>0</v>
      </c>
      <c r="G38" s="126">
        <v>2187</v>
      </c>
      <c r="H38" s="127">
        <v>27</v>
      </c>
      <c r="I38" s="138" t="s">
        <v>112</v>
      </c>
    </row>
    <row r="39" spans="1:9" s="124" customFormat="1" ht="16.5" customHeight="1" x14ac:dyDescent="0.2">
      <c r="A39" s="117" t="s">
        <v>144</v>
      </c>
      <c r="B39" s="118" t="s">
        <v>171</v>
      </c>
      <c r="C39" s="119">
        <v>0</v>
      </c>
      <c r="D39" s="119">
        <v>0</v>
      </c>
      <c r="E39" s="119">
        <v>0</v>
      </c>
      <c r="F39" s="125">
        <v>240</v>
      </c>
      <c r="G39" s="126">
        <v>12784</v>
      </c>
      <c r="H39" s="127">
        <v>313</v>
      </c>
      <c r="I39" s="138" t="s">
        <v>112</v>
      </c>
    </row>
    <row r="40" spans="1:9" s="124" customFormat="1" ht="16.5" customHeight="1" x14ac:dyDescent="0.2">
      <c r="A40" s="117" t="s">
        <v>144</v>
      </c>
      <c r="B40" s="118" t="s">
        <v>115</v>
      </c>
      <c r="C40" s="119">
        <v>0</v>
      </c>
      <c r="D40" s="119">
        <v>6600</v>
      </c>
      <c r="E40" s="119">
        <v>133</v>
      </c>
      <c r="F40" s="125">
        <v>0</v>
      </c>
      <c r="G40" s="126">
        <v>0</v>
      </c>
      <c r="H40" s="127">
        <v>0</v>
      </c>
      <c r="I40" s="123">
        <f t="shared" si="0"/>
        <v>-1</v>
      </c>
    </row>
    <row r="41" spans="1:9" s="124" customFormat="1" ht="16.5" customHeight="1" x14ac:dyDescent="0.2">
      <c r="A41" s="117" t="s">
        <v>179</v>
      </c>
      <c r="B41" s="118" t="s">
        <v>169</v>
      </c>
      <c r="C41" s="119">
        <v>184</v>
      </c>
      <c r="D41" s="119">
        <v>15596</v>
      </c>
      <c r="E41" s="119">
        <v>172</v>
      </c>
      <c r="F41" s="125">
        <v>310</v>
      </c>
      <c r="G41" s="126">
        <v>19828</v>
      </c>
      <c r="H41" s="127">
        <v>318</v>
      </c>
      <c r="I41" s="123">
        <f t="shared" si="0"/>
        <v>0.84883720930232553</v>
      </c>
    </row>
    <row r="42" spans="1:9" s="124" customFormat="1" ht="16.5" customHeight="1" x14ac:dyDescent="0.2">
      <c r="A42" s="117" t="s">
        <v>144</v>
      </c>
      <c r="B42" s="118" t="s">
        <v>123</v>
      </c>
      <c r="C42" s="119">
        <v>835</v>
      </c>
      <c r="D42" s="119">
        <v>75576</v>
      </c>
      <c r="E42" s="119">
        <v>1006</v>
      </c>
      <c r="F42" s="125">
        <v>407</v>
      </c>
      <c r="G42" s="126">
        <v>45808</v>
      </c>
      <c r="H42" s="127">
        <v>494</v>
      </c>
      <c r="I42" s="123">
        <f t="shared" si="0"/>
        <v>-0.50894632206759438</v>
      </c>
    </row>
    <row r="43" spans="1:9" s="124" customFormat="1" ht="16.5" customHeight="1" x14ac:dyDescent="0.2">
      <c r="A43" s="117" t="s">
        <v>144</v>
      </c>
      <c r="B43" s="118" t="s">
        <v>218</v>
      </c>
      <c r="C43" s="119">
        <v>0</v>
      </c>
      <c r="D43" s="119">
        <v>12950</v>
      </c>
      <c r="E43" s="119">
        <v>181</v>
      </c>
      <c r="F43" s="125">
        <v>0</v>
      </c>
      <c r="G43" s="126">
        <v>0</v>
      </c>
      <c r="H43" s="127">
        <v>0</v>
      </c>
      <c r="I43" s="123">
        <f t="shared" si="0"/>
        <v>-1</v>
      </c>
    </row>
    <row r="44" spans="1:9" s="124" customFormat="1" ht="16.5" customHeight="1" x14ac:dyDescent="0.2">
      <c r="A44" s="117" t="s">
        <v>144</v>
      </c>
      <c r="B44" s="118" t="s">
        <v>219</v>
      </c>
      <c r="C44" s="119">
        <v>0</v>
      </c>
      <c r="D44" s="119">
        <v>0</v>
      </c>
      <c r="E44" s="119">
        <v>0</v>
      </c>
      <c r="F44" s="125">
        <v>60</v>
      </c>
      <c r="G44" s="126">
        <v>6000</v>
      </c>
      <c r="H44" s="127">
        <v>60</v>
      </c>
      <c r="I44" s="138" t="s">
        <v>112</v>
      </c>
    </row>
    <row r="45" spans="1:9" s="124" customFormat="1" ht="16.5" customHeight="1" x14ac:dyDescent="0.2">
      <c r="A45" s="117" t="s">
        <v>179</v>
      </c>
      <c r="B45" s="118" t="s">
        <v>119</v>
      </c>
      <c r="C45" s="119">
        <v>42</v>
      </c>
      <c r="D45" s="119">
        <v>2058</v>
      </c>
      <c r="E45" s="119">
        <v>42</v>
      </c>
      <c r="F45" s="125">
        <v>0</v>
      </c>
      <c r="G45" s="126">
        <v>0</v>
      </c>
      <c r="H45" s="127">
        <v>0</v>
      </c>
      <c r="I45" s="123">
        <f t="shared" si="0"/>
        <v>-1</v>
      </c>
    </row>
    <row r="46" spans="1:9" s="124" customFormat="1" ht="16.5" customHeight="1" x14ac:dyDescent="0.2">
      <c r="A46" s="117" t="s">
        <v>180</v>
      </c>
      <c r="B46" s="118" t="s">
        <v>119</v>
      </c>
      <c r="C46" s="119">
        <v>144</v>
      </c>
      <c r="D46" s="119">
        <v>11304</v>
      </c>
      <c r="E46" s="119">
        <v>139</v>
      </c>
      <c r="F46" s="125">
        <v>20</v>
      </c>
      <c r="G46" s="126">
        <v>2200</v>
      </c>
      <c r="H46" s="127">
        <v>17</v>
      </c>
      <c r="I46" s="123">
        <f t="shared" si="0"/>
        <v>-0.87769784172661869</v>
      </c>
    </row>
    <row r="47" spans="1:9" s="124" customFormat="1" ht="16.5" customHeight="1" x14ac:dyDescent="0.2">
      <c r="A47" s="117" t="s">
        <v>180</v>
      </c>
      <c r="B47" s="118" t="s">
        <v>123</v>
      </c>
      <c r="C47" s="119">
        <v>1254</v>
      </c>
      <c r="D47" s="119">
        <v>105349</v>
      </c>
      <c r="E47" s="119">
        <v>1542</v>
      </c>
      <c r="F47" s="125">
        <v>167</v>
      </c>
      <c r="G47" s="126">
        <v>12396</v>
      </c>
      <c r="H47" s="127">
        <v>210</v>
      </c>
      <c r="I47" s="123">
        <f t="shared" si="0"/>
        <v>-0.86381322957198448</v>
      </c>
    </row>
    <row r="48" spans="1:9" s="124" customFormat="1" ht="16.5" customHeight="1" x14ac:dyDescent="0.2">
      <c r="A48" s="117" t="s">
        <v>147</v>
      </c>
      <c r="B48" s="118" t="s">
        <v>216</v>
      </c>
      <c r="C48" s="119">
        <v>0</v>
      </c>
      <c r="D48" s="119">
        <v>0</v>
      </c>
      <c r="E48" s="119">
        <v>0</v>
      </c>
      <c r="F48" s="125">
        <v>0</v>
      </c>
      <c r="G48" s="126">
        <v>6695</v>
      </c>
      <c r="H48" s="127">
        <v>80</v>
      </c>
      <c r="I48" s="138" t="s">
        <v>112</v>
      </c>
    </row>
    <row r="49" spans="1:9" s="124" customFormat="1" ht="16.5" customHeight="1" x14ac:dyDescent="0.2">
      <c r="A49" s="117" t="s">
        <v>147</v>
      </c>
      <c r="B49" s="118" t="s">
        <v>123</v>
      </c>
      <c r="C49" s="119">
        <v>622</v>
      </c>
      <c r="D49" s="119">
        <v>63432</v>
      </c>
      <c r="E49" s="119">
        <v>720</v>
      </c>
      <c r="F49" s="125">
        <v>418</v>
      </c>
      <c r="G49" s="126">
        <v>43184</v>
      </c>
      <c r="H49" s="127">
        <v>479</v>
      </c>
      <c r="I49" s="123">
        <f t="shared" si="0"/>
        <v>-0.3347222222222222</v>
      </c>
    </row>
    <row r="50" spans="1:9" s="124" customFormat="1" ht="16.5" customHeight="1" x14ac:dyDescent="0.2">
      <c r="A50" s="117" t="s">
        <v>181</v>
      </c>
      <c r="B50" s="118" t="s">
        <v>171</v>
      </c>
      <c r="C50" s="119">
        <v>0</v>
      </c>
      <c r="D50" s="119">
        <v>0</v>
      </c>
      <c r="E50" s="119">
        <v>0</v>
      </c>
      <c r="F50" s="125">
        <v>1760</v>
      </c>
      <c r="G50" s="126">
        <v>12000</v>
      </c>
      <c r="H50" s="127">
        <v>2289</v>
      </c>
      <c r="I50" s="138" t="s">
        <v>112</v>
      </c>
    </row>
    <row r="51" spans="1:9" s="124" customFormat="1" ht="16.5" customHeight="1" x14ac:dyDescent="0.2">
      <c r="A51" s="117" t="s">
        <v>181</v>
      </c>
      <c r="B51" s="118" t="s">
        <v>169</v>
      </c>
      <c r="C51" s="119">
        <v>3354</v>
      </c>
      <c r="D51" s="119">
        <v>245961</v>
      </c>
      <c r="E51" s="119">
        <v>3268</v>
      </c>
      <c r="F51" s="125">
        <v>1288</v>
      </c>
      <c r="G51" s="126">
        <v>87248</v>
      </c>
      <c r="H51" s="127">
        <v>1313</v>
      </c>
      <c r="I51" s="123">
        <f t="shared" si="0"/>
        <v>-0.59822521419828645</v>
      </c>
    </row>
    <row r="52" spans="1:9" s="124" customFormat="1" ht="16.5" customHeight="1" x14ac:dyDescent="0.2">
      <c r="A52" s="117" t="s">
        <v>181</v>
      </c>
      <c r="B52" s="118" t="s">
        <v>123</v>
      </c>
      <c r="C52" s="119">
        <v>9633</v>
      </c>
      <c r="D52" s="119">
        <v>851897</v>
      </c>
      <c r="E52" s="119">
        <v>11348</v>
      </c>
      <c r="F52" s="125">
        <v>6742</v>
      </c>
      <c r="G52" s="126">
        <v>612546</v>
      </c>
      <c r="H52" s="127">
        <v>8022</v>
      </c>
      <c r="I52" s="123">
        <f t="shared" si="0"/>
        <v>-0.29309129362002118</v>
      </c>
    </row>
    <row r="53" spans="1:9" s="124" customFormat="1" ht="16.5" customHeight="1" x14ac:dyDescent="0.2">
      <c r="A53" s="117" t="s">
        <v>181</v>
      </c>
      <c r="B53" s="118" t="s">
        <v>219</v>
      </c>
      <c r="C53" s="119">
        <v>0</v>
      </c>
      <c r="D53" s="119">
        <v>0</v>
      </c>
      <c r="E53" s="119">
        <v>0</v>
      </c>
      <c r="F53" s="125">
        <v>60</v>
      </c>
      <c r="G53" s="126">
        <v>6000</v>
      </c>
      <c r="H53" s="127">
        <v>60</v>
      </c>
      <c r="I53" s="138" t="s">
        <v>112</v>
      </c>
    </row>
    <row r="54" spans="1:9" s="124" customFormat="1" ht="16.5" customHeight="1" x14ac:dyDescent="0.2">
      <c r="A54" s="117" t="s">
        <v>182</v>
      </c>
      <c r="B54" s="118" t="s">
        <v>169</v>
      </c>
      <c r="C54" s="119">
        <v>588</v>
      </c>
      <c r="D54" s="119">
        <v>29330</v>
      </c>
      <c r="E54" s="119">
        <v>595</v>
      </c>
      <c r="F54" s="125">
        <v>483</v>
      </c>
      <c r="G54" s="126">
        <v>24997</v>
      </c>
      <c r="H54" s="127">
        <v>478</v>
      </c>
      <c r="I54" s="123">
        <f t="shared" si="0"/>
        <v>-0.19663865546218487</v>
      </c>
    </row>
    <row r="55" spans="1:9" s="124" customFormat="1" ht="16.5" customHeight="1" x14ac:dyDescent="0.2">
      <c r="A55" s="117" t="s">
        <v>182</v>
      </c>
      <c r="B55" s="118" t="s">
        <v>123</v>
      </c>
      <c r="C55" s="119">
        <v>320</v>
      </c>
      <c r="D55" s="119">
        <v>35046</v>
      </c>
      <c r="E55" s="119">
        <v>371</v>
      </c>
      <c r="F55" s="125">
        <v>120</v>
      </c>
      <c r="G55" s="126">
        <v>13440</v>
      </c>
      <c r="H55" s="127">
        <v>143</v>
      </c>
      <c r="I55" s="123">
        <f t="shared" si="0"/>
        <v>-0.61455525606469008</v>
      </c>
    </row>
    <row r="56" spans="1:9" s="124" customFormat="1" ht="16.5" customHeight="1" x14ac:dyDescent="0.2">
      <c r="A56" s="117" t="s">
        <v>150</v>
      </c>
      <c r="B56" s="118" t="s">
        <v>171</v>
      </c>
      <c r="C56" s="119">
        <v>0</v>
      </c>
      <c r="D56" s="119">
        <v>0</v>
      </c>
      <c r="E56" s="119">
        <v>0</v>
      </c>
      <c r="F56" s="125">
        <v>240</v>
      </c>
      <c r="G56" s="126">
        <v>2800</v>
      </c>
      <c r="H56" s="127">
        <v>312</v>
      </c>
      <c r="I56" s="138" t="s">
        <v>112</v>
      </c>
    </row>
    <row r="57" spans="1:9" s="124" customFormat="1" ht="16.5" customHeight="1" x14ac:dyDescent="0.2">
      <c r="A57" s="117" t="s">
        <v>150</v>
      </c>
      <c r="B57" s="118" t="s">
        <v>169</v>
      </c>
      <c r="C57" s="119">
        <v>1368</v>
      </c>
      <c r="D57" s="119">
        <v>82025</v>
      </c>
      <c r="E57" s="119">
        <v>1407</v>
      </c>
      <c r="F57" s="125">
        <v>1019</v>
      </c>
      <c r="G57" s="126">
        <v>59012</v>
      </c>
      <c r="H57" s="127">
        <v>1052</v>
      </c>
      <c r="I57" s="123">
        <f t="shared" si="0"/>
        <v>-0.25230987917555081</v>
      </c>
    </row>
    <row r="58" spans="1:9" s="124" customFormat="1" ht="16.5" customHeight="1" x14ac:dyDescent="0.2">
      <c r="A58" s="117" t="s">
        <v>150</v>
      </c>
      <c r="B58" s="118" t="s">
        <v>123</v>
      </c>
      <c r="C58" s="119">
        <v>1120</v>
      </c>
      <c r="D58" s="119">
        <v>81002</v>
      </c>
      <c r="E58" s="119">
        <v>1256</v>
      </c>
      <c r="F58" s="125">
        <v>1060</v>
      </c>
      <c r="G58" s="126">
        <v>75207</v>
      </c>
      <c r="H58" s="127">
        <v>1234</v>
      </c>
      <c r="I58" s="123">
        <f t="shared" si="0"/>
        <v>-1.751592356687898E-2</v>
      </c>
    </row>
    <row r="59" spans="1:9" s="124" customFormat="1" ht="16.5" customHeight="1" x14ac:dyDescent="0.2">
      <c r="A59" s="117" t="s">
        <v>183</v>
      </c>
      <c r="B59" s="118" t="s">
        <v>171</v>
      </c>
      <c r="C59" s="119">
        <v>0</v>
      </c>
      <c r="D59" s="119">
        <v>0</v>
      </c>
      <c r="E59" s="119">
        <v>0</v>
      </c>
      <c r="F59" s="125">
        <v>140</v>
      </c>
      <c r="G59" s="126">
        <v>4203</v>
      </c>
      <c r="H59" s="127">
        <v>185</v>
      </c>
      <c r="I59" s="138" t="s">
        <v>112</v>
      </c>
    </row>
    <row r="60" spans="1:9" s="124" customFormat="1" ht="16.5" customHeight="1" x14ac:dyDescent="0.2">
      <c r="A60" s="117" t="s">
        <v>183</v>
      </c>
      <c r="B60" s="118" t="s">
        <v>169</v>
      </c>
      <c r="C60" s="119">
        <v>41</v>
      </c>
      <c r="D60" s="119">
        <v>2534</v>
      </c>
      <c r="E60" s="119">
        <v>42</v>
      </c>
      <c r="F60" s="125">
        <v>0</v>
      </c>
      <c r="G60" s="126">
        <v>0</v>
      </c>
      <c r="H60" s="127">
        <v>0</v>
      </c>
      <c r="I60" s="123">
        <f t="shared" si="0"/>
        <v>-1</v>
      </c>
    </row>
    <row r="61" spans="1:9" s="124" customFormat="1" ht="16.5" customHeight="1" x14ac:dyDescent="0.2">
      <c r="A61" s="117" t="s">
        <v>183</v>
      </c>
      <c r="B61" s="118" t="s">
        <v>123</v>
      </c>
      <c r="C61" s="119">
        <v>40</v>
      </c>
      <c r="D61" s="119">
        <v>3000</v>
      </c>
      <c r="E61" s="119">
        <v>39</v>
      </c>
      <c r="F61" s="125">
        <v>42</v>
      </c>
      <c r="G61" s="126">
        <v>3150</v>
      </c>
      <c r="H61" s="127">
        <v>41</v>
      </c>
      <c r="I61" s="123">
        <f t="shared" si="0"/>
        <v>5.128205128205128E-2</v>
      </c>
    </row>
    <row r="62" spans="1:9" s="124" customFormat="1" ht="16.5" customHeight="1" x14ac:dyDescent="0.2">
      <c r="A62" s="117" t="s">
        <v>152</v>
      </c>
      <c r="B62" s="118" t="s">
        <v>169</v>
      </c>
      <c r="C62" s="119">
        <v>224</v>
      </c>
      <c r="D62" s="119">
        <v>12544</v>
      </c>
      <c r="E62" s="119">
        <v>238</v>
      </c>
      <c r="F62" s="125">
        <v>21</v>
      </c>
      <c r="G62" s="126">
        <v>1176</v>
      </c>
      <c r="H62" s="127">
        <v>22</v>
      </c>
      <c r="I62" s="123">
        <f t="shared" si="0"/>
        <v>-0.90756302521008403</v>
      </c>
    </row>
    <row r="63" spans="1:9" s="124" customFormat="1" ht="16.5" customHeight="1" x14ac:dyDescent="0.2">
      <c r="A63" s="117" t="s">
        <v>152</v>
      </c>
      <c r="B63" s="118" t="s">
        <v>123</v>
      </c>
      <c r="C63" s="119">
        <v>1675</v>
      </c>
      <c r="D63" s="119">
        <v>115255</v>
      </c>
      <c r="E63" s="119">
        <v>2097</v>
      </c>
      <c r="F63" s="125">
        <v>1567</v>
      </c>
      <c r="G63" s="126">
        <v>107576</v>
      </c>
      <c r="H63" s="127">
        <v>1976</v>
      </c>
      <c r="I63" s="123">
        <f t="shared" si="0"/>
        <v>-5.770147830233667E-2</v>
      </c>
    </row>
    <row r="64" spans="1:9" s="124" customFormat="1" ht="16.5" customHeight="1" x14ac:dyDescent="0.2">
      <c r="A64" s="117" t="s">
        <v>153</v>
      </c>
      <c r="B64" s="118" t="s">
        <v>216</v>
      </c>
      <c r="C64" s="119">
        <v>0</v>
      </c>
      <c r="D64" s="119">
        <v>0</v>
      </c>
      <c r="E64" s="119">
        <v>0</v>
      </c>
      <c r="F64" s="125">
        <v>0</v>
      </c>
      <c r="G64" s="126">
        <v>2121</v>
      </c>
      <c r="H64" s="127">
        <v>26</v>
      </c>
      <c r="I64" s="138" t="s">
        <v>112</v>
      </c>
    </row>
    <row r="65" spans="1:9" s="124" customFormat="1" ht="16.5" customHeight="1" x14ac:dyDescent="0.2">
      <c r="A65" s="117" t="s">
        <v>153</v>
      </c>
      <c r="B65" s="118" t="s">
        <v>171</v>
      </c>
      <c r="C65" s="119">
        <v>0</v>
      </c>
      <c r="D65" s="119">
        <v>0</v>
      </c>
      <c r="E65" s="119">
        <v>0</v>
      </c>
      <c r="F65" s="125">
        <v>60</v>
      </c>
      <c r="G65" s="126">
        <v>3900</v>
      </c>
      <c r="H65" s="127">
        <v>78</v>
      </c>
      <c r="I65" s="138" t="s">
        <v>112</v>
      </c>
    </row>
    <row r="66" spans="1:9" s="124" customFormat="1" ht="16.5" customHeight="1" x14ac:dyDescent="0.2">
      <c r="A66" s="117" t="s">
        <v>153</v>
      </c>
      <c r="B66" s="118" t="s">
        <v>119</v>
      </c>
      <c r="C66" s="119">
        <v>42</v>
      </c>
      <c r="D66" s="119">
        <v>2352</v>
      </c>
      <c r="E66" s="119">
        <v>45</v>
      </c>
      <c r="F66" s="125">
        <v>0</v>
      </c>
      <c r="G66" s="126">
        <v>0</v>
      </c>
      <c r="H66" s="127">
        <v>0</v>
      </c>
      <c r="I66" s="123">
        <f t="shared" si="0"/>
        <v>-1</v>
      </c>
    </row>
    <row r="67" spans="1:9" s="124" customFormat="1" ht="16.5" customHeight="1" x14ac:dyDescent="0.2">
      <c r="A67" s="117" t="s">
        <v>153</v>
      </c>
      <c r="B67" s="118" t="s">
        <v>123</v>
      </c>
      <c r="C67" s="119">
        <v>11627</v>
      </c>
      <c r="D67" s="119">
        <v>1097059</v>
      </c>
      <c r="E67" s="119">
        <v>14165</v>
      </c>
      <c r="F67" s="125">
        <v>9993</v>
      </c>
      <c r="G67" s="126">
        <v>860663</v>
      </c>
      <c r="H67" s="127">
        <v>12637</v>
      </c>
      <c r="I67" s="123">
        <f t="shared" si="0"/>
        <v>-0.10787151429579951</v>
      </c>
    </row>
    <row r="68" spans="1:9" s="124" customFormat="1" ht="16.5" customHeight="1" x14ac:dyDescent="0.2">
      <c r="A68" s="117" t="s">
        <v>153</v>
      </c>
      <c r="B68" s="118" t="s">
        <v>218</v>
      </c>
      <c r="C68" s="119">
        <v>0</v>
      </c>
      <c r="D68" s="119">
        <v>7400</v>
      </c>
      <c r="E68" s="119">
        <v>104</v>
      </c>
      <c r="F68" s="125">
        <v>0</v>
      </c>
      <c r="G68" s="126">
        <v>0</v>
      </c>
      <c r="H68" s="127">
        <v>0</v>
      </c>
      <c r="I68" s="123">
        <f t="shared" si="0"/>
        <v>-1</v>
      </c>
    </row>
    <row r="69" spans="1:9" s="124" customFormat="1" ht="16.5" customHeight="1" x14ac:dyDescent="0.2">
      <c r="A69" s="117" t="s">
        <v>153</v>
      </c>
      <c r="B69" s="118" t="s">
        <v>219</v>
      </c>
      <c r="C69" s="119">
        <v>0</v>
      </c>
      <c r="D69" s="119">
        <v>0</v>
      </c>
      <c r="E69" s="119">
        <v>0</v>
      </c>
      <c r="F69" s="125">
        <v>20</v>
      </c>
      <c r="G69" s="126">
        <v>2000</v>
      </c>
      <c r="H69" s="127">
        <v>20</v>
      </c>
      <c r="I69" s="138" t="s">
        <v>112</v>
      </c>
    </row>
    <row r="70" spans="1:9" s="124" customFormat="1" ht="16.5" customHeight="1" x14ac:dyDescent="0.2">
      <c r="A70" s="117" t="s">
        <v>184</v>
      </c>
      <c r="B70" s="118" t="s">
        <v>169</v>
      </c>
      <c r="C70" s="119">
        <v>294</v>
      </c>
      <c r="D70" s="119">
        <v>16464</v>
      </c>
      <c r="E70" s="119">
        <v>313</v>
      </c>
      <c r="F70" s="125">
        <v>0</v>
      </c>
      <c r="G70" s="126">
        <v>0</v>
      </c>
      <c r="H70" s="127">
        <v>0</v>
      </c>
      <c r="I70" s="123">
        <f t="shared" si="0"/>
        <v>-1</v>
      </c>
    </row>
    <row r="71" spans="1:9" s="124" customFormat="1" ht="16.5" customHeight="1" x14ac:dyDescent="0.2">
      <c r="A71" s="117" t="s">
        <v>184</v>
      </c>
      <c r="B71" s="118" t="s">
        <v>123</v>
      </c>
      <c r="C71" s="119">
        <v>229</v>
      </c>
      <c r="D71" s="119">
        <v>21817</v>
      </c>
      <c r="E71" s="119">
        <v>254</v>
      </c>
      <c r="F71" s="125">
        <v>104</v>
      </c>
      <c r="G71" s="126">
        <v>11220</v>
      </c>
      <c r="H71" s="127">
        <v>123</v>
      </c>
      <c r="I71" s="123">
        <f t="shared" si="0"/>
        <v>-0.51574803149606296</v>
      </c>
    </row>
    <row r="72" spans="1:9" s="124" customFormat="1" ht="16.5" customHeight="1" x14ac:dyDescent="0.2">
      <c r="A72" s="117" t="s">
        <v>155</v>
      </c>
      <c r="B72" s="118" t="s">
        <v>123</v>
      </c>
      <c r="C72" s="119">
        <v>122</v>
      </c>
      <c r="D72" s="119">
        <v>12316</v>
      </c>
      <c r="E72" s="119">
        <v>137</v>
      </c>
      <c r="F72" s="125">
        <v>203</v>
      </c>
      <c r="G72" s="126">
        <v>20466</v>
      </c>
      <c r="H72" s="127">
        <v>247</v>
      </c>
      <c r="I72" s="123">
        <f t="shared" si="0"/>
        <v>0.8029197080291971</v>
      </c>
    </row>
    <row r="73" spans="1:9" s="124" customFormat="1" ht="16.5" customHeight="1" x14ac:dyDescent="0.2">
      <c r="A73" s="117" t="s">
        <v>156</v>
      </c>
      <c r="B73" s="118" t="s">
        <v>185</v>
      </c>
      <c r="C73" s="119">
        <v>0</v>
      </c>
      <c r="D73" s="119">
        <v>13000</v>
      </c>
      <c r="E73" s="119">
        <v>131</v>
      </c>
      <c r="F73" s="125">
        <v>0</v>
      </c>
      <c r="G73" s="126">
        <v>0</v>
      </c>
      <c r="H73" s="127">
        <v>0</v>
      </c>
      <c r="I73" s="123">
        <f t="shared" si="0"/>
        <v>-1</v>
      </c>
    </row>
    <row r="74" spans="1:9" s="124" customFormat="1" ht="16.5" customHeight="1" x14ac:dyDescent="0.2">
      <c r="A74" s="117" t="s">
        <v>186</v>
      </c>
      <c r="B74" s="118" t="s">
        <v>127</v>
      </c>
      <c r="C74" s="119">
        <v>0</v>
      </c>
      <c r="D74" s="119">
        <v>0</v>
      </c>
      <c r="E74" s="119">
        <v>0</v>
      </c>
      <c r="F74" s="125">
        <v>0</v>
      </c>
      <c r="G74" s="126">
        <v>6120</v>
      </c>
      <c r="H74" s="127">
        <v>156</v>
      </c>
      <c r="I74" s="138" t="s">
        <v>112</v>
      </c>
    </row>
    <row r="75" spans="1:9" s="124" customFormat="1" ht="16.5" customHeight="1" x14ac:dyDescent="0.2">
      <c r="A75" s="117" t="s">
        <v>186</v>
      </c>
      <c r="B75" s="118" t="s">
        <v>123</v>
      </c>
      <c r="C75" s="119">
        <v>21</v>
      </c>
      <c r="D75" s="119">
        <v>2352</v>
      </c>
      <c r="E75" s="119">
        <v>24</v>
      </c>
      <c r="F75" s="125">
        <v>210</v>
      </c>
      <c r="G75" s="126">
        <v>23407</v>
      </c>
      <c r="H75" s="127">
        <v>245</v>
      </c>
      <c r="I75" s="123">
        <f t="shared" si="0"/>
        <v>9.2083333333333339</v>
      </c>
    </row>
    <row r="76" spans="1:9" s="124" customFormat="1" ht="16.5" customHeight="1" x14ac:dyDescent="0.2">
      <c r="A76" s="117" t="s">
        <v>157</v>
      </c>
      <c r="B76" s="118" t="s">
        <v>115</v>
      </c>
      <c r="C76" s="119">
        <v>0</v>
      </c>
      <c r="D76" s="119">
        <v>2200</v>
      </c>
      <c r="E76" s="119">
        <v>44</v>
      </c>
      <c r="F76" s="125">
        <v>0</v>
      </c>
      <c r="G76" s="126">
        <v>0</v>
      </c>
      <c r="H76" s="127">
        <v>0</v>
      </c>
      <c r="I76" s="123">
        <f t="shared" si="0"/>
        <v>-1</v>
      </c>
    </row>
    <row r="77" spans="1:9" s="124" customFormat="1" ht="16.5" customHeight="1" x14ac:dyDescent="0.2">
      <c r="A77" s="117" t="s">
        <v>187</v>
      </c>
      <c r="B77" s="118" t="s">
        <v>171</v>
      </c>
      <c r="C77" s="119">
        <v>0</v>
      </c>
      <c r="D77" s="119">
        <v>0</v>
      </c>
      <c r="E77" s="119">
        <v>0</v>
      </c>
      <c r="F77" s="125">
        <v>20</v>
      </c>
      <c r="G77" s="126">
        <v>40</v>
      </c>
      <c r="H77" s="127">
        <v>27</v>
      </c>
      <c r="I77" s="138" t="s">
        <v>112</v>
      </c>
    </row>
    <row r="78" spans="1:9" s="124" customFormat="1" ht="16.5" customHeight="1" x14ac:dyDescent="0.2">
      <c r="A78" s="117" t="s">
        <v>187</v>
      </c>
      <c r="B78" s="118" t="s">
        <v>169</v>
      </c>
      <c r="C78" s="119">
        <v>1512</v>
      </c>
      <c r="D78" s="119">
        <v>84700</v>
      </c>
      <c r="E78" s="119">
        <v>1609</v>
      </c>
      <c r="F78" s="125">
        <v>735</v>
      </c>
      <c r="G78" s="126">
        <v>41153</v>
      </c>
      <c r="H78" s="127">
        <v>782</v>
      </c>
      <c r="I78" s="123">
        <f t="shared" si="0"/>
        <v>-0.51398384089496585</v>
      </c>
    </row>
    <row r="79" spans="1:9" s="124" customFormat="1" ht="16.5" customHeight="1" x14ac:dyDescent="0.2">
      <c r="A79" s="117" t="s">
        <v>159</v>
      </c>
      <c r="B79" s="118" t="s">
        <v>123</v>
      </c>
      <c r="C79" s="119">
        <v>20</v>
      </c>
      <c r="D79" s="119">
        <v>2240</v>
      </c>
      <c r="E79" s="119">
        <v>26</v>
      </c>
      <c r="F79" s="125">
        <v>0</v>
      </c>
      <c r="G79" s="126">
        <v>0</v>
      </c>
      <c r="H79" s="127">
        <v>0</v>
      </c>
      <c r="I79" s="123">
        <f t="shared" si="0"/>
        <v>-1</v>
      </c>
    </row>
    <row r="80" spans="1:9" s="124" customFormat="1" ht="16.5" customHeight="1" x14ac:dyDescent="0.2">
      <c r="A80" s="117" t="s">
        <v>160</v>
      </c>
      <c r="B80" s="118" t="s">
        <v>172</v>
      </c>
      <c r="C80" s="119">
        <v>68</v>
      </c>
      <c r="D80" s="119">
        <v>68</v>
      </c>
      <c r="E80" s="119">
        <v>87</v>
      </c>
      <c r="F80" s="125">
        <v>0</v>
      </c>
      <c r="G80" s="126">
        <v>0</v>
      </c>
      <c r="H80" s="127">
        <v>0</v>
      </c>
      <c r="I80" s="123">
        <f t="shared" si="0"/>
        <v>-1</v>
      </c>
    </row>
    <row r="81" spans="1:9" s="124" customFormat="1" ht="16.5" customHeight="1" x14ac:dyDescent="0.2">
      <c r="A81" s="117" t="s">
        <v>160</v>
      </c>
      <c r="B81" s="118" t="s">
        <v>173</v>
      </c>
      <c r="C81" s="119">
        <v>1906</v>
      </c>
      <c r="D81" s="119">
        <v>114360</v>
      </c>
      <c r="E81" s="119">
        <v>2870</v>
      </c>
      <c r="F81" s="125">
        <v>1054</v>
      </c>
      <c r="G81" s="126">
        <v>63240</v>
      </c>
      <c r="H81" s="127">
        <v>1587</v>
      </c>
      <c r="I81" s="123">
        <f t="shared" si="0"/>
        <v>-0.44703832752613243</v>
      </c>
    </row>
    <row r="82" spans="1:9" s="124" customFormat="1" ht="16.5" customHeight="1" x14ac:dyDescent="0.2">
      <c r="A82" s="117" t="s">
        <v>161</v>
      </c>
      <c r="B82" s="118" t="s">
        <v>169</v>
      </c>
      <c r="C82" s="119">
        <v>40</v>
      </c>
      <c r="D82" s="119">
        <v>4400</v>
      </c>
      <c r="E82" s="119">
        <v>33</v>
      </c>
      <c r="F82" s="125">
        <v>63</v>
      </c>
      <c r="G82" s="126">
        <v>3528</v>
      </c>
      <c r="H82" s="127">
        <v>67</v>
      </c>
      <c r="I82" s="123">
        <f t="shared" si="0"/>
        <v>1.0303030303030303</v>
      </c>
    </row>
    <row r="83" spans="1:9" s="124" customFormat="1" ht="16.5" customHeight="1" x14ac:dyDescent="0.2">
      <c r="A83" s="117" t="s">
        <v>161</v>
      </c>
      <c r="B83" s="118" t="s">
        <v>123</v>
      </c>
      <c r="C83" s="119">
        <v>0</v>
      </c>
      <c r="D83" s="119">
        <v>0</v>
      </c>
      <c r="E83" s="119">
        <v>0</v>
      </c>
      <c r="F83" s="125">
        <v>350</v>
      </c>
      <c r="G83" s="126">
        <v>32799</v>
      </c>
      <c r="H83" s="127">
        <v>386</v>
      </c>
      <c r="I83" s="138" t="s">
        <v>112</v>
      </c>
    </row>
    <row r="84" spans="1:9" s="124" customFormat="1" ht="16.5" customHeight="1" x14ac:dyDescent="0.2">
      <c r="A84" s="117" t="s">
        <v>188</v>
      </c>
      <c r="B84" s="118" t="s">
        <v>123</v>
      </c>
      <c r="C84" s="119">
        <v>40</v>
      </c>
      <c r="D84" s="119">
        <v>4480</v>
      </c>
      <c r="E84" s="119">
        <v>49</v>
      </c>
      <c r="F84" s="125">
        <v>61</v>
      </c>
      <c r="G84" s="126">
        <v>6685</v>
      </c>
      <c r="H84" s="127">
        <v>74</v>
      </c>
      <c r="I84" s="123">
        <f t="shared" ref="I84:I107" si="1">(+H84-E84)/E84</f>
        <v>0.51020408163265307</v>
      </c>
    </row>
    <row r="85" spans="1:9" s="124" customFormat="1" ht="16.5" customHeight="1" x14ac:dyDescent="0.2">
      <c r="A85" s="117" t="s">
        <v>224</v>
      </c>
      <c r="B85" s="118" t="s">
        <v>123</v>
      </c>
      <c r="C85" s="119">
        <v>0</v>
      </c>
      <c r="D85" s="119">
        <v>0</v>
      </c>
      <c r="E85" s="119">
        <v>0</v>
      </c>
      <c r="F85" s="125">
        <v>41</v>
      </c>
      <c r="G85" s="126">
        <v>2763</v>
      </c>
      <c r="H85" s="127">
        <v>55</v>
      </c>
      <c r="I85" s="138" t="s">
        <v>112</v>
      </c>
    </row>
    <row r="86" spans="1:9" s="124" customFormat="1" ht="16.5" customHeight="1" x14ac:dyDescent="0.2">
      <c r="A86" s="117" t="s">
        <v>189</v>
      </c>
      <c r="B86" s="118" t="s">
        <v>190</v>
      </c>
      <c r="C86" s="119">
        <v>0</v>
      </c>
      <c r="D86" s="119">
        <v>0</v>
      </c>
      <c r="E86" s="119">
        <v>0</v>
      </c>
      <c r="F86" s="125">
        <v>80</v>
      </c>
      <c r="G86" s="126">
        <v>9280</v>
      </c>
      <c r="H86" s="127">
        <v>91</v>
      </c>
      <c r="I86" s="138" t="s">
        <v>112</v>
      </c>
    </row>
    <row r="87" spans="1:9" s="124" customFormat="1" ht="16.5" customHeight="1" x14ac:dyDescent="0.2">
      <c r="A87" s="117" t="s">
        <v>189</v>
      </c>
      <c r="B87" s="118" t="s">
        <v>191</v>
      </c>
      <c r="C87" s="119">
        <v>0</v>
      </c>
      <c r="D87" s="119">
        <v>0</v>
      </c>
      <c r="E87" s="119">
        <v>0</v>
      </c>
      <c r="F87" s="125">
        <v>8</v>
      </c>
      <c r="G87" s="126">
        <v>960</v>
      </c>
      <c r="H87" s="127">
        <v>10</v>
      </c>
      <c r="I87" s="138" t="s">
        <v>112</v>
      </c>
    </row>
    <row r="88" spans="1:9" s="124" customFormat="1" ht="16.5" customHeight="1" x14ac:dyDescent="0.2">
      <c r="A88" s="117" t="s">
        <v>189</v>
      </c>
      <c r="B88" s="118" t="s">
        <v>116</v>
      </c>
      <c r="C88" s="119">
        <v>0</v>
      </c>
      <c r="D88" s="119">
        <v>0</v>
      </c>
      <c r="E88" s="119">
        <v>0</v>
      </c>
      <c r="F88" s="125">
        <v>20</v>
      </c>
      <c r="G88" s="126">
        <v>2400</v>
      </c>
      <c r="H88" s="127">
        <v>24</v>
      </c>
      <c r="I88" s="138" t="s">
        <v>112</v>
      </c>
    </row>
    <row r="89" spans="1:9" s="124" customFormat="1" ht="16.5" customHeight="1" x14ac:dyDescent="0.2">
      <c r="A89" s="117" t="s">
        <v>189</v>
      </c>
      <c r="B89" s="118" t="s">
        <v>192</v>
      </c>
      <c r="C89" s="119">
        <v>0</v>
      </c>
      <c r="D89" s="119">
        <v>0</v>
      </c>
      <c r="E89" s="119">
        <v>0</v>
      </c>
      <c r="F89" s="125">
        <v>1123</v>
      </c>
      <c r="G89" s="126">
        <v>71661</v>
      </c>
      <c r="H89" s="127">
        <v>1363</v>
      </c>
      <c r="I89" s="138" t="s">
        <v>112</v>
      </c>
    </row>
    <row r="90" spans="1:9" s="124" customFormat="1" ht="16.5" customHeight="1" x14ac:dyDescent="0.2">
      <c r="A90" s="117" t="s">
        <v>189</v>
      </c>
      <c r="B90" s="118" t="s">
        <v>169</v>
      </c>
      <c r="C90" s="119">
        <v>252</v>
      </c>
      <c r="D90" s="119">
        <v>14112</v>
      </c>
      <c r="E90" s="119">
        <v>268</v>
      </c>
      <c r="F90" s="125">
        <v>781</v>
      </c>
      <c r="G90" s="126">
        <v>41993</v>
      </c>
      <c r="H90" s="127">
        <v>801</v>
      </c>
      <c r="I90" s="123">
        <f t="shared" si="1"/>
        <v>1.9888059701492538</v>
      </c>
    </row>
    <row r="91" spans="1:9" s="124" customFormat="1" ht="16.5" customHeight="1" x14ac:dyDescent="0.2">
      <c r="A91" s="117" t="s">
        <v>189</v>
      </c>
      <c r="B91" s="118" t="s">
        <v>122</v>
      </c>
      <c r="C91" s="119">
        <v>0</v>
      </c>
      <c r="D91" s="119">
        <v>0</v>
      </c>
      <c r="E91" s="119">
        <v>0</v>
      </c>
      <c r="F91" s="125">
        <v>302</v>
      </c>
      <c r="G91" s="126">
        <v>39160</v>
      </c>
      <c r="H91" s="127">
        <v>353</v>
      </c>
      <c r="I91" s="138" t="s">
        <v>112</v>
      </c>
    </row>
    <row r="92" spans="1:9" s="124" customFormat="1" ht="16.5" customHeight="1" x14ac:dyDescent="0.2">
      <c r="A92" s="117" t="s">
        <v>189</v>
      </c>
      <c r="B92" s="118" t="s">
        <v>193</v>
      </c>
      <c r="C92" s="119">
        <v>0</v>
      </c>
      <c r="D92" s="119">
        <v>0</v>
      </c>
      <c r="E92" s="119">
        <v>0</v>
      </c>
      <c r="F92" s="125">
        <v>73</v>
      </c>
      <c r="G92" s="126">
        <v>8760</v>
      </c>
      <c r="H92" s="127">
        <v>88</v>
      </c>
      <c r="I92" s="138" t="s">
        <v>112</v>
      </c>
    </row>
    <row r="93" spans="1:9" s="124" customFormat="1" ht="16.5" customHeight="1" x14ac:dyDescent="0.2">
      <c r="A93" s="117" t="s">
        <v>189</v>
      </c>
      <c r="B93" s="118" t="s">
        <v>121</v>
      </c>
      <c r="C93" s="119">
        <v>0</v>
      </c>
      <c r="D93" s="119">
        <v>0</v>
      </c>
      <c r="E93" s="119">
        <v>0</v>
      </c>
      <c r="F93" s="125">
        <v>20</v>
      </c>
      <c r="G93" s="126">
        <v>2400</v>
      </c>
      <c r="H93" s="127">
        <v>24</v>
      </c>
      <c r="I93" s="138" t="s">
        <v>112</v>
      </c>
    </row>
    <row r="94" spans="1:9" s="124" customFormat="1" ht="16.5" customHeight="1" x14ac:dyDescent="0.2">
      <c r="A94" s="117" t="s">
        <v>189</v>
      </c>
      <c r="B94" s="118" t="s">
        <v>123</v>
      </c>
      <c r="C94" s="119">
        <v>8584</v>
      </c>
      <c r="D94" s="119">
        <v>713578</v>
      </c>
      <c r="E94" s="119">
        <v>11103</v>
      </c>
      <c r="F94" s="125">
        <v>26634</v>
      </c>
      <c r="G94" s="126">
        <v>2099989</v>
      </c>
      <c r="H94" s="127">
        <v>29641</v>
      </c>
      <c r="I94" s="123">
        <f t="shared" si="1"/>
        <v>1.6696388363505359</v>
      </c>
    </row>
    <row r="95" spans="1:9" s="124" customFormat="1" ht="16.5" customHeight="1" x14ac:dyDescent="0.2">
      <c r="A95" s="117" t="s">
        <v>189</v>
      </c>
      <c r="B95" s="118" t="s">
        <v>194</v>
      </c>
      <c r="C95" s="119">
        <v>0</v>
      </c>
      <c r="D95" s="119">
        <v>0</v>
      </c>
      <c r="E95" s="119">
        <v>0</v>
      </c>
      <c r="F95" s="125">
        <v>1971</v>
      </c>
      <c r="G95" s="126">
        <v>212891</v>
      </c>
      <c r="H95" s="127">
        <v>1875</v>
      </c>
      <c r="I95" s="138" t="s">
        <v>112</v>
      </c>
    </row>
    <row r="96" spans="1:9" s="124" customFormat="1" ht="16.5" customHeight="1" x14ac:dyDescent="0.2">
      <c r="A96" s="117" t="s">
        <v>225</v>
      </c>
      <c r="B96" s="118" t="s">
        <v>127</v>
      </c>
      <c r="C96" s="119">
        <v>0</v>
      </c>
      <c r="D96" s="119">
        <v>0</v>
      </c>
      <c r="E96" s="119">
        <v>0</v>
      </c>
      <c r="F96" s="125">
        <v>0</v>
      </c>
      <c r="G96" s="126">
        <v>8160</v>
      </c>
      <c r="H96" s="127">
        <v>208</v>
      </c>
      <c r="I96" s="138" t="s">
        <v>112</v>
      </c>
    </row>
    <row r="97" spans="1:9" s="124" customFormat="1" ht="16.5" customHeight="1" x14ac:dyDescent="0.2">
      <c r="A97" s="117" t="s">
        <v>226</v>
      </c>
      <c r="B97" s="118" t="s">
        <v>227</v>
      </c>
      <c r="C97" s="119">
        <v>16</v>
      </c>
      <c r="D97" s="119">
        <v>896</v>
      </c>
      <c r="E97" s="119">
        <v>17</v>
      </c>
      <c r="F97" s="125">
        <v>0</v>
      </c>
      <c r="G97" s="126">
        <v>0</v>
      </c>
      <c r="H97" s="127">
        <v>0</v>
      </c>
      <c r="I97" s="123">
        <f t="shared" si="1"/>
        <v>-1</v>
      </c>
    </row>
    <row r="98" spans="1:9" s="124" customFormat="1" ht="16.5" customHeight="1" x14ac:dyDescent="0.2">
      <c r="A98" s="117" t="s">
        <v>226</v>
      </c>
      <c r="B98" s="118" t="s">
        <v>228</v>
      </c>
      <c r="C98" s="119">
        <v>5</v>
      </c>
      <c r="D98" s="119">
        <v>399</v>
      </c>
      <c r="E98" s="119">
        <v>6</v>
      </c>
      <c r="F98" s="125">
        <v>0</v>
      </c>
      <c r="G98" s="126">
        <v>0</v>
      </c>
      <c r="H98" s="127">
        <v>0</v>
      </c>
      <c r="I98" s="123">
        <f t="shared" si="1"/>
        <v>-1</v>
      </c>
    </row>
    <row r="99" spans="1:9" s="124" customFormat="1" ht="16.5" customHeight="1" x14ac:dyDescent="0.2">
      <c r="A99" s="117" t="s">
        <v>164</v>
      </c>
      <c r="B99" s="118" t="s">
        <v>169</v>
      </c>
      <c r="C99" s="119">
        <v>20</v>
      </c>
      <c r="D99" s="119">
        <v>1400</v>
      </c>
      <c r="E99" s="119">
        <v>19</v>
      </c>
      <c r="F99" s="125">
        <v>42</v>
      </c>
      <c r="G99" s="126">
        <v>2352</v>
      </c>
      <c r="H99" s="127">
        <v>45</v>
      </c>
      <c r="I99" s="123">
        <f t="shared" si="1"/>
        <v>1.368421052631579</v>
      </c>
    </row>
    <row r="100" spans="1:9" s="124" customFormat="1" ht="16.5" customHeight="1" x14ac:dyDescent="0.2">
      <c r="A100" s="117" t="s">
        <v>164</v>
      </c>
      <c r="B100" s="118" t="s">
        <v>123</v>
      </c>
      <c r="C100" s="119">
        <v>200</v>
      </c>
      <c r="D100" s="119">
        <v>19500</v>
      </c>
      <c r="E100" s="119">
        <v>175</v>
      </c>
      <c r="F100" s="125">
        <v>141</v>
      </c>
      <c r="G100" s="126">
        <v>13905</v>
      </c>
      <c r="H100" s="127">
        <v>123</v>
      </c>
      <c r="I100" s="123">
        <f t="shared" si="1"/>
        <v>-0.29714285714285715</v>
      </c>
    </row>
    <row r="101" spans="1:9" s="124" customFormat="1" ht="16.5" customHeight="1" x14ac:dyDescent="0.2">
      <c r="A101" s="117" t="s">
        <v>229</v>
      </c>
      <c r="B101" s="118" t="s">
        <v>216</v>
      </c>
      <c r="C101" s="119">
        <v>0</v>
      </c>
      <c r="D101" s="119">
        <v>0</v>
      </c>
      <c r="E101" s="119">
        <v>0</v>
      </c>
      <c r="F101" s="125">
        <v>0</v>
      </c>
      <c r="G101" s="126">
        <v>8908</v>
      </c>
      <c r="H101" s="127">
        <v>108</v>
      </c>
      <c r="I101" s="138" t="s">
        <v>112</v>
      </c>
    </row>
    <row r="102" spans="1:9" s="124" customFormat="1" ht="16.5" customHeight="1" x14ac:dyDescent="0.2">
      <c r="A102" s="117" t="s">
        <v>195</v>
      </c>
      <c r="B102" s="118" t="s">
        <v>185</v>
      </c>
      <c r="C102" s="119">
        <v>0</v>
      </c>
      <c r="D102" s="119">
        <v>5200</v>
      </c>
      <c r="E102" s="119">
        <v>105</v>
      </c>
      <c r="F102" s="125">
        <v>0</v>
      </c>
      <c r="G102" s="126">
        <v>0</v>
      </c>
      <c r="H102" s="127">
        <v>0</v>
      </c>
      <c r="I102" s="123">
        <f t="shared" si="1"/>
        <v>-1</v>
      </c>
    </row>
    <row r="103" spans="1:9" s="124" customFormat="1" ht="16.5" customHeight="1" x14ac:dyDescent="0.2">
      <c r="A103" s="117" t="s">
        <v>195</v>
      </c>
      <c r="B103" s="118" t="s">
        <v>123</v>
      </c>
      <c r="C103" s="119">
        <v>450</v>
      </c>
      <c r="D103" s="119">
        <v>40588</v>
      </c>
      <c r="E103" s="119">
        <v>565</v>
      </c>
      <c r="F103" s="125">
        <v>0</v>
      </c>
      <c r="G103" s="126">
        <v>0</v>
      </c>
      <c r="H103" s="127">
        <v>0</v>
      </c>
      <c r="I103" s="123">
        <f t="shared" si="1"/>
        <v>-1</v>
      </c>
    </row>
    <row r="104" spans="1:9" s="124" customFormat="1" ht="16.5" customHeight="1" x14ac:dyDescent="0.2">
      <c r="A104" s="117" t="s">
        <v>166</v>
      </c>
      <c r="B104" s="118" t="s">
        <v>119</v>
      </c>
      <c r="C104" s="119">
        <v>535</v>
      </c>
      <c r="D104" s="119">
        <v>28784</v>
      </c>
      <c r="E104" s="119">
        <v>547</v>
      </c>
      <c r="F104" s="125">
        <v>584</v>
      </c>
      <c r="G104" s="126">
        <v>33820</v>
      </c>
      <c r="H104" s="127">
        <v>586</v>
      </c>
      <c r="I104" s="123">
        <f t="shared" si="1"/>
        <v>7.1297989031078604E-2</v>
      </c>
    </row>
    <row r="105" spans="1:9" s="124" customFormat="1" ht="16.5" customHeight="1" x14ac:dyDescent="0.2">
      <c r="A105" s="117" t="s">
        <v>166</v>
      </c>
      <c r="B105" s="118" t="s">
        <v>123</v>
      </c>
      <c r="C105" s="119">
        <v>12457</v>
      </c>
      <c r="D105" s="119">
        <v>940993</v>
      </c>
      <c r="E105" s="119">
        <v>15103</v>
      </c>
      <c r="F105" s="125">
        <v>14854</v>
      </c>
      <c r="G105" s="126">
        <v>1067434</v>
      </c>
      <c r="H105" s="127">
        <v>18328</v>
      </c>
      <c r="I105" s="123">
        <f t="shared" si="1"/>
        <v>0.21353373501953254</v>
      </c>
    </row>
    <row r="106" spans="1:9" s="124" customFormat="1" ht="16.5" customHeight="1" x14ac:dyDescent="0.2">
      <c r="A106" s="117" t="s">
        <v>166</v>
      </c>
      <c r="B106" s="118" t="s">
        <v>218</v>
      </c>
      <c r="C106" s="119">
        <v>0</v>
      </c>
      <c r="D106" s="119">
        <v>0</v>
      </c>
      <c r="E106" s="119">
        <v>0</v>
      </c>
      <c r="F106" s="125">
        <v>0</v>
      </c>
      <c r="G106" s="126">
        <v>3674</v>
      </c>
      <c r="H106" s="127">
        <v>24</v>
      </c>
      <c r="I106" s="138" t="s">
        <v>112</v>
      </c>
    </row>
    <row r="107" spans="1:9" s="124" customFormat="1" ht="16.5" customHeight="1" x14ac:dyDescent="0.2">
      <c r="A107" s="117" t="s">
        <v>167</v>
      </c>
      <c r="B107" s="118" t="s">
        <v>125</v>
      </c>
      <c r="C107" s="119">
        <v>0</v>
      </c>
      <c r="D107" s="119">
        <v>0</v>
      </c>
      <c r="E107" s="119">
        <v>0</v>
      </c>
      <c r="F107" s="125">
        <v>297</v>
      </c>
      <c r="G107" s="126">
        <v>17820</v>
      </c>
      <c r="H107" s="127">
        <v>447</v>
      </c>
      <c r="I107" s="138" t="s">
        <v>112</v>
      </c>
    </row>
    <row r="108" spans="1:9" s="124" customFormat="1" ht="12.75" customHeight="1" x14ac:dyDescent="0.2">
      <c r="A108" s="31"/>
      <c r="B108" s="128" t="s">
        <v>196</v>
      </c>
      <c r="C108" s="129">
        <f t="shared" ref="C108:H108" si="2">SUM(C16:C107)</f>
        <v>76295</v>
      </c>
      <c r="D108" s="129">
        <f t="shared" si="2"/>
        <v>5806275</v>
      </c>
      <c r="E108" s="130">
        <f t="shared" si="2"/>
        <v>93756</v>
      </c>
      <c r="F108" s="131">
        <f t="shared" si="2"/>
        <v>87575</v>
      </c>
      <c r="G108" s="132">
        <f t="shared" si="2"/>
        <v>6455934</v>
      </c>
      <c r="H108" s="132">
        <f t="shared" si="2"/>
        <v>104875</v>
      </c>
      <c r="I108" s="133">
        <f>(+H108-E108)/E108</f>
        <v>0.11859507658176544</v>
      </c>
    </row>
    <row r="109" spans="1:9" s="124" customFormat="1" ht="12.75" customHeight="1" x14ac:dyDescent="0.2">
      <c r="A109" s="20"/>
      <c r="B109" s="20"/>
      <c r="C109" s="20"/>
      <c r="D109" s="20"/>
      <c r="E109" s="20"/>
      <c r="F109" s="20"/>
      <c r="G109" s="1" t="s">
        <v>130</v>
      </c>
      <c r="H109" s="1"/>
      <c r="I109" s="134">
        <f>+(F108-C108)/C108</f>
        <v>0.14784717216069204</v>
      </c>
    </row>
    <row r="110" spans="1:9" s="124" customFormat="1" x14ac:dyDescent="0.2">
      <c r="A110" s="20"/>
      <c r="B110" s="20"/>
      <c r="C110" s="20"/>
      <c r="D110" s="20"/>
      <c r="E110" s="20"/>
      <c r="F110" s="20"/>
      <c r="G110" s="20"/>
      <c r="H110" s="20"/>
      <c r="I110" s="20"/>
    </row>
    <row r="111" spans="1:9" s="124" customFormat="1" x14ac:dyDescent="0.2">
      <c r="A111" s="20"/>
      <c r="B111" s="20"/>
      <c r="C111" s="20"/>
      <c r="D111" s="20"/>
      <c r="E111" s="20"/>
      <c r="F111" s="20"/>
      <c r="G111" s="20"/>
      <c r="H111" s="20"/>
      <c r="I111" s="20"/>
    </row>
    <row r="112" spans="1:9" s="124" customFormat="1" x14ac:dyDescent="0.2">
      <c r="A112" s="20"/>
      <c r="B112" s="20"/>
      <c r="C112" s="20"/>
      <c r="D112" s="20"/>
      <c r="E112" s="20"/>
      <c r="F112" s="20"/>
      <c r="G112" s="20"/>
      <c r="H112" s="20"/>
      <c r="I112" s="20"/>
    </row>
    <row r="113" spans="1:9" s="124" customFormat="1" x14ac:dyDescent="0.2">
      <c r="A113" s="20"/>
      <c r="B113" s="20"/>
      <c r="C113" s="20"/>
      <c r="D113" s="20"/>
      <c r="E113" s="20"/>
      <c r="F113" s="20"/>
      <c r="G113" s="20"/>
      <c r="H113" s="20"/>
      <c r="I113" s="20"/>
    </row>
    <row r="114" spans="1:9" s="124" customFormat="1" x14ac:dyDescent="0.2">
      <c r="A114" s="20"/>
      <c r="B114" s="20"/>
      <c r="C114" s="20"/>
      <c r="D114" s="20"/>
      <c r="E114" s="20"/>
      <c r="F114" s="20"/>
      <c r="G114" s="20"/>
      <c r="H114" s="20"/>
      <c r="I114" s="20"/>
    </row>
    <row r="115" spans="1:9" s="124" customFormat="1" x14ac:dyDescent="0.2">
      <c r="A115" s="20"/>
      <c r="B115" s="20"/>
      <c r="C115" s="20"/>
      <c r="D115" s="20"/>
      <c r="E115" s="20"/>
      <c r="F115" s="20"/>
      <c r="G115" s="20"/>
      <c r="H115" s="20"/>
      <c r="I115" s="20"/>
    </row>
    <row r="116" spans="1:9" s="124" customFormat="1" x14ac:dyDescent="0.2">
      <c r="A116" s="20"/>
      <c r="B116" s="20"/>
      <c r="C116" s="20"/>
      <c r="D116" s="20"/>
      <c r="E116" s="20"/>
      <c r="F116" s="20"/>
      <c r="G116" s="20"/>
      <c r="H116" s="20"/>
      <c r="I116" s="20"/>
    </row>
    <row r="117" spans="1:9" s="124" customFormat="1" x14ac:dyDescent="0.2">
      <c r="A117" s="20"/>
      <c r="B117" s="20"/>
      <c r="C117" s="20"/>
      <c r="D117" s="20"/>
      <c r="E117" s="20"/>
      <c r="F117" s="20"/>
      <c r="G117" s="20"/>
      <c r="H117" s="20"/>
      <c r="I117" s="20"/>
    </row>
    <row r="118" spans="1:9" s="124" customFormat="1" x14ac:dyDescent="0.2">
      <c r="A118" s="20"/>
      <c r="B118" s="20"/>
      <c r="C118" s="20"/>
      <c r="D118" s="20"/>
      <c r="E118" s="20"/>
      <c r="F118" s="20"/>
      <c r="G118" s="20"/>
      <c r="H118" s="20"/>
      <c r="I118" s="20"/>
    </row>
    <row r="119" spans="1:9" s="124" customFormat="1" x14ac:dyDescent="0.2">
      <c r="A119" s="20"/>
      <c r="B119" s="20"/>
      <c r="C119" s="20"/>
      <c r="D119" s="20"/>
      <c r="E119" s="20"/>
      <c r="F119" s="20"/>
      <c r="G119" s="20"/>
      <c r="H119" s="20"/>
      <c r="I119" s="20"/>
    </row>
  </sheetData>
  <mergeCells count="1">
    <mergeCell ref="G109:H109"/>
  </mergeCells>
  <pageMargins left="0.94513888888888897" right="0.27569444444444402" top="0.39374999999999999" bottom="0.43333333333333302" header="0.511811023622047" footer="0"/>
  <pageSetup paperSize="9" scale="92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2019-01-30T00:30:02Z</cp:lastPrinted>
  <dcterms:created xsi:type="dcterms:W3CDTF">2015-04-15T02:22:17Z</dcterms:created>
  <dcterms:modified xsi:type="dcterms:W3CDTF">2023-05-03T12:39:45Z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