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782" documentId="11_3027760587DDB9893E99DE4B7EF170EAC18AED29" xr6:coauthVersionLast="47" xr6:coauthVersionMax="47" xr10:uidLastSave="{A8BCA623-FFD9-4D6E-B03B-DF49D7C19117}"/>
  <bookViews>
    <workbookView xWindow="-4740" yWindow="-16320" windowWidth="29040" windowHeight="15720" tabRatio="50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buques!$A$1:$G$65</definedName>
    <definedName name="_xlnm.Print_Area" localSheetId="5">'esp x destino'!$A$1:$I$121</definedName>
    <definedName name="_xlnm.Print_Area" localSheetId="4">'especie y destino'!$A$1:$H$88</definedName>
    <definedName name="_xlnm.Print_Area" localSheetId="3">'peras y manz'!$A$1:$F$50</definedName>
    <definedName name="_xlnm.Print_Area" localSheetId="0">Principal!$A$1:$G$60</definedName>
    <definedName name="Excel_BuiltIn__FilterDatabase" localSheetId="1">buques!$A$12:$G$65</definedName>
    <definedName name="Excel_BuiltIn__FilterDatabase" localSheetId="2">exportadores!$A$12:$D$16</definedName>
    <definedName name="Excel_BuiltIn__FilterDatabase_2">buques!$A$12:$G$65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destino'!$A$15:$I$121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destino'!$44:$45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7" i="6" l="1"/>
  <c r="I116" i="6"/>
  <c r="I115" i="6"/>
  <c r="I114" i="6"/>
  <c r="I111" i="6"/>
  <c r="I110" i="6"/>
  <c r="I109" i="6"/>
  <c r="I108" i="6"/>
  <c r="I104" i="6"/>
  <c r="I100" i="6"/>
  <c r="I92" i="6"/>
  <c r="I90" i="6"/>
  <c r="I89" i="6"/>
  <c r="I88" i="6"/>
  <c r="I87" i="6"/>
  <c r="I86" i="6"/>
  <c r="I83" i="6"/>
  <c r="I81" i="6"/>
  <c r="I80" i="6"/>
  <c r="I79" i="6"/>
  <c r="I78" i="6"/>
  <c r="I77" i="6"/>
  <c r="I76" i="6"/>
  <c r="I74" i="6"/>
  <c r="I73" i="6"/>
  <c r="I72" i="6"/>
  <c r="I71" i="6"/>
  <c r="I68" i="6"/>
  <c r="I67" i="6"/>
  <c r="I66" i="6"/>
  <c r="I65" i="6"/>
  <c r="I63" i="6"/>
  <c r="I62" i="6"/>
  <c r="I60" i="6"/>
  <c r="I59" i="6"/>
  <c r="I57" i="6"/>
  <c r="I56" i="6"/>
  <c r="I55" i="6"/>
  <c r="I52" i="6"/>
  <c r="I50" i="6"/>
  <c r="I49" i="6"/>
  <c r="I48" i="6"/>
  <c r="I46" i="6"/>
  <c r="I45" i="6"/>
  <c r="I44" i="6"/>
  <c r="I43" i="6"/>
  <c r="I40" i="6"/>
  <c r="I39" i="6"/>
  <c r="I38" i="6"/>
  <c r="I37" i="6"/>
  <c r="I35" i="6"/>
  <c r="I32" i="6"/>
  <c r="I31" i="6"/>
  <c r="I30" i="6"/>
  <c r="I29" i="6"/>
  <c r="I28" i="6"/>
  <c r="I27" i="6"/>
  <c r="I26" i="6"/>
  <c r="I25" i="6"/>
  <c r="I24" i="6"/>
  <c r="I22" i="6"/>
  <c r="I21" i="6"/>
  <c r="I20" i="6"/>
  <c r="I19" i="6"/>
  <c r="I18" i="6"/>
  <c r="H85" i="5"/>
  <c r="H84" i="5"/>
  <c r="H82" i="5"/>
  <c r="H81" i="5"/>
  <c r="H79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2" i="5"/>
  <c r="H51" i="5"/>
  <c r="H50" i="5"/>
  <c r="H49" i="5"/>
  <c r="H48" i="5"/>
  <c r="H38" i="5"/>
  <c r="H37" i="5"/>
  <c r="H36" i="5"/>
  <c r="H35" i="5"/>
  <c r="H34" i="5"/>
  <c r="H33" i="5"/>
  <c r="H32" i="5"/>
  <c r="H27" i="5"/>
  <c r="H25" i="5"/>
  <c r="H23" i="5"/>
  <c r="B51" i="4"/>
  <c r="B86" i="3"/>
  <c r="C86" i="3"/>
  <c r="D86" i="3"/>
  <c r="E20" i="3" s="1"/>
  <c r="F65" i="2"/>
  <c r="E65" i="2"/>
  <c r="D65" i="2"/>
  <c r="E76" i="3" l="1"/>
  <c r="E64" i="3"/>
  <c r="E16" i="3"/>
  <c r="E82" i="3"/>
  <c r="E48" i="3"/>
  <c r="E80" i="3"/>
  <c r="E32" i="3"/>
  <c r="E13" i="3"/>
  <c r="E72" i="3"/>
  <c r="E56" i="3"/>
  <c r="E40" i="3"/>
  <c r="E24" i="3"/>
  <c r="E60" i="3"/>
  <c r="E44" i="3"/>
  <c r="E28" i="3"/>
  <c r="E85" i="3"/>
  <c r="E68" i="3"/>
  <c r="E52" i="3"/>
  <c r="E36" i="3"/>
  <c r="E84" i="3"/>
  <c r="E79" i="3"/>
  <c r="E75" i="3"/>
  <c r="E71" i="3"/>
  <c r="E67" i="3"/>
  <c r="E63" i="3"/>
  <c r="E59" i="3"/>
  <c r="E55" i="3"/>
  <c r="E51" i="3"/>
  <c r="E47" i="3"/>
  <c r="E43" i="3"/>
  <c r="E39" i="3"/>
  <c r="E35" i="3"/>
  <c r="E31" i="3"/>
  <c r="E27" i="3"/>
  <c r="E23" i="3"/>
  <c r="E19" i="3"/>
  <c r="E15" i="3"/>
  <c r="E83" i="3"/>
  <c r="E78" i="3"/>
  <c r="E74" i="3"/>
  <c r="E70" i="3"/>
  <c r="E66" i="3"/>
  <c r="E62" i="3"/>
  <c r="E58" i="3"/>
  <c r="E54" i="3"/>
  <c r="E50" i="3"/>
  <c r="E46" i="3"/>
  <c r="E42" i="3"/>
  <c r="E38" i="3"/>
  <c r="E34" i="3"/>
  <c r="E30" i="3"/>
  <c r="E26" i="3"/>
  <c r="E22" i="3"/>
  <c r="E18" i="3"/>
  <c r="E14" i="3"/>
  <c r="E81" i="3"/>
  <c r="E77" i="3"/>
  <c r="E73" i="3"/>
  <c r="E69" i="3"/>
  <c r="E65" i="3"/>
  <c r="E61" i="3"/>
  <c r="E57" i="3"/>
  <c r="E53" i="3"/>
  <c r="E49" i="3"/>
  <c r="E45" i="3"/>
  <c r="E41" i="3"/>
  <c r="E37" i="3"/>
  <c r="E33" i="3"/>
  <c r="E29" i="3"/>
  <c r="E25" i="3"/>
  <c r="E21" i="3"/>
  <c r="E17" i="3"/>
  <c r="E86" i="3" l="1"/>
  <c r="H120" i="6" l="1"/>
  <c r="G120" i="6"/>
  <c r="F120" i="6"/>
  <c r="E120" i="6"/>
  <c r="D120" i="6"/>
  <c r="C120" i="6"/>
  <c r="I17" i="6"/>
  <c r="I16" i="6"/>
  <c r="F12" i="6"/>
  <c r="G87" i="5"/>
  <c r="F87" i="5"/>
  <c r="E87" i="5"/>
  <c r="D87" i="5"/>
  <c r="C87" i="5"/>
  <c r="B87" i="5"/>
  <c r="H47" i="5"/>
  <c r="H46" i="5"/>
  <c r="G41" i="5"/>
  <c r="F41" i="5"/>
  <c r="E41" i="5"/>
  <c r="D41" i="5"/>
  <c r="C41" i="5"/>
  <c r="B41" i="5"/>
  <c r="H21" i="5"/>
  <c r="E12" i="5"/>
  <c r="D51" i="4"/>
  <c r="C51" i="4"/>
  <c r="E11" i="4"/>
  <c r="E10" i="3"/>
  <c r="F10" i="2"/>
  <c r="E43" i="4" l="1"/>
  <c r="E50" i="4"/>
  <c r="E46" i="4"/>
  <c r="E47" i="4"/>
  <c r="E49" i="4"/>
  <c r="E45" i="4"/>
  <c r="E48" i="4"/>
  <c r="I121" i="6"/>
  <c r="H88" i="5"/>
  <c r="H41" i="5"/>
  <c r="H42" i="5"/>
  <c r="I120" i="6"/>
  <c r="H87" i="5"/>
  <c r="E13" i="4"/>
  <c r="E32" i="4"/>
  <c r="E17" i="4"/>
  <c r="E39" i="4"/>
  <c r="E21" i="4"/>
  <c r="E30" i="4"/>
  <c r="E25" i="4"/>
  <c r="E35" i="4"/>
  <c r="E18" i="4"/>
  <c r="E16" i="4"/>
  <c r="E28" i="4"/>
  <c r="E29" i="4"/>
  <c r="E33" i="4"/>
  <c r="E38" i="4"/>
  <c r="E41" i="4"/>
  <c r="E44" i="4"/>
  <c r="E14" i="4"/>
  <c r="E19" i="4"/>
  <c r="E22" i="4"/>
  <c r="E24" i="4"/>
  <c r="E31" i="4"/>
  <c r="E34" i="4"/>
  <c r="E40" i="4"/>
  <c r="E42" i="4"/>
  <c r="E51" i="4"/>
  <c r="E15" i="4"/>
  <c r="E20" i="4"/>
  <c r="E23" i="4"/>
  <c r="E27" i="4"/>
  <c r="E26" i="4"/>
  <c r="E37" i="4"/>
  <c r="E36" i="4"/>
</calcChain>
</file>

<file path=xl/sharedStrings.xml><?xml version="1.0" encoding="utf-8"?>
<sst xmlns="http://schemas.openxmlformats.org/spreadsheetml/2006/main" count="619" uniqueCount="261">
  <si>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</si>
  <si>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</si>
  <si>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</si>
  <si>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</si>
  <si>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</si>
  <si>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</si>
  <si>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</si>
  <si>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</si>
  <si>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</si>
  <si>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</si>
  <si>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</si>
  <si>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</si>
  <si>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</si>
  <si>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</si>
  <si>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</si>
  <si>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</si>
  <si>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</si>
  <si>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</si>
  <si>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</si>
  <si>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</si>
  <si>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</si>
  <si>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</si>
  <si>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</si>
  <si>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</si>
  <si>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</si>
  <si>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</si>
  <si>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</si>
  <si>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</si>
  <si>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</si>
  <si>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</si>
  <si>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</si>
  <si>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</si>
  <si>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</si>
  <si>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</si>
  <si>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</si>
  <si>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</si>
  <si>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</si>
  <si>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</si>
  <si>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</si>
  <si>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</si>
  <si>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</si>
  <si>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</si>
  <si>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</si>
  <si>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</si>
  <si>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</si>
  <si>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</si>
  <si>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</si>
  <si>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</si>
  <si>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</si>
  <si>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</si>
  <si>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</si>
  <si>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</si>
  <si>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</si>
  <si>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</si>
  <si>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</si>
  <si>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</si>
  <si>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</si>
  <si>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</si>
  <si>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</si>
  <si>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</si>
  <si>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</si>
  <si>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</si>
  <si>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</si>
  <si>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</si>
  <si>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</si>
  <si>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</si>
  <si>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</si>
  <si>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</si>
  <si>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</si>
  <si>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</si>
  <si>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</si>
  <si>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</si>
  <si>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</si>
  <si>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</si>
  <si>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</si>
  <si>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</si>
  <si>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</si>
  <si>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</si>
  <si>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</si>
  <si>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</si>
  <si>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</si>
  <si>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</si>
  <si>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</si>
  <si>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</si>
  <si>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</si>
  <si>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</si>
  <si>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</si>
  <si>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</si>
  <si>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</si>
  <si>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</si>
  <si>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</si>
  <si>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</si>
  <si>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</si>
  <si>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</si>
  <si>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</si>
  <si>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</si>
  <si>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</si>
  <si>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</si>
  <si>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</si>
  <si>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</si>
  <si>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</si>
  <si>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</si>
  <si>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</si>
  <si>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</si>
  <si>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</si>
  <si>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</si>
  <si>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</si>
  <si>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</si>
  <si>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</si>
  <si>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</si>
  <si>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</si>
  <si>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</si>
  <si>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</si>
  <si>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</si>
  <si>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</si>
  <si>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</si>
  <si>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</si>
  <si>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</si>
  <si>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</si>
  <si>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</si>
  <si>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</si>
  <si>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</si>
  <si>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</si>
  <si>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</si>
  <si>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</si>
  <si>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</si>
  <si>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</si>
  <si>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</si>
  <si>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</si>
  <si>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</si>
  <si>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</si>
  <si>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</si>
  <si>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</si>
  <si>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</si>
  <si>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</si>
  <si>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</si>
  <si>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</si>
  <si>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</si>
  <si>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</si>
  <si>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</si>
  <si>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</si>
  <si>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</si>
  <si>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</si>
  <si>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</si>
  <si>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</si>
  <si>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</si>
  <si>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</si>
  <si>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</si>
  <si>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</si>
  <si>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</si>
  <si>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</si>
  <si>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</si>
  <si>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</si>
  <si>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</si>
  <si>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</si>
  <si>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</si>
  <si>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</si>
  <si>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</si>
  <si>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</si>
  <si>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</si>
  <si>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</si>
  <si>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</si>
  <si>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</si>
  <si>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</si>
  <si>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</si>
  <si>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</si>
  <si>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</si>
  <si>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</si>
  <si>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</si>
  <si>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</si>
  <si>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</si>
  <si>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</si>
  <si>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</si>
  <si>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</si>
  <si>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</si>
  <si>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</si>
  <si>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</si>
  <si>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</si>
  <si>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</si>
  <si>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</si>
  <si>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</si>
  <si>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</si>
  <si>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</si>
  <si>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</si>
  <si>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</si>
  <si>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</si>
  <si>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</si>
  <si>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</si>
  <si>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</si>
  <si>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</si>
  <si>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</si>
  <si>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</si>
  <si>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</si>
  <si>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</si>
  <si>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</si>
  <si>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</si>
  <si>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</si>
  <si>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</si>
  <si>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</si>
  <si>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</si>
  <si>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</si>
  <si>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</si>
  <si>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</si>
  <si>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</si>
  <si>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</si>
  <si>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</si>
  <si>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</si>
  <si>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</si>
  <si>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</si>
  <si>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</si>
  <si>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</si>
  <si>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</si>
  <si>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</si>
  <si>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</si>
  <si>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</si>
  <si>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</si>
  <si>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</si>
  <si>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</si>
  <si>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</si>
  <si>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</si>
  <si>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</si>
  <si>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</si>
  <si>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</si>
  <si>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</si>
  <si>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</si>
  <si>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</si>
  <si>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</si>
  <si>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</si>
  <si>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</si>
  <si>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>Datos al 31/05/2023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</si>
  <si>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</si>
  <si>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</si>
  <si>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</si>
  <si>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</si>
  <si>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</si>
  <si>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</si>
  <si>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</si>
  <si>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</si>
  <si>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</si>
  <si>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</si>
  <si>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</si>
  <si>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</si>
  <si>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</si>
  <si>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</si>
  <si>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</si>
  <si>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</si>
  <si>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</si>
  <si>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</si>
  <si>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</si>
  <si>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IBERCONSA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</si>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</sst>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5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8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 style="thin">
        <color rgb="FF3A3935"/>
      </top>
      <bottom/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40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3" fillId="2" borderId="2" xfId="1" applyNumberFormat="1" applyFont="1" applyFill="1" applyBorder="1" applyProtection="1"/>
    <xf numFmtId="168" fontId="13" fillId="2" borderId="2" xfId="1" applyNumberFormat="1" applyFont="1" applyFill="1" applyBorder="1" applyAlignment="1" applyProtection="1">
      <alignment horizontal="right"/>
    </xf>
    <xf numFmtId="169" fontId="9" fillId="0" borderId="0" xfId="2" applyNumberFormat="1" applyFont="1" applyBorder="1" applyProtection="1"/>
    <xf numFmtId="168" fontId="9" fillId="0" borderId="0" xfId="1" applyNumberFormat="1" applyFont="1" applyBorder="1" applyAlignment="1" applyProtection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3" fillId="2" borderId="2" xfId="0" applyFont="1" applyFill="1" applyBorder="1" applyAlignment="1">
      <alignment horizontal="right"/>
    </xf>
    <xf numFmtId="165" fontId="13" fillId="2" borderId="2" xfId="2" applyFont="1" applyFill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6" fontId="13" fillId="2" borderId="13" xfId="0" applyNumberFormat="1" applyFont="1" applyFill="1" applyBorder="1" applyAlignment="1">
      <alignment horizontal="right"/>
    </xf>
    <xf numFmtId="171" fontId="13" fillId="2" borderId="1" xfId="4" applyNumberFormat="1" applyFont="1" applyFill="1" applyBorder="1" applyAlignment="1" applyProtection="1">
      <alignment horizontal="right"/>
    </xf>
    <xf numFmtId="171" fontId="22" fillId="4" borderId="13" xfId="4" applyNumberFormat="1" applyFont="1" applyFill="1" applyBorder="1" applyProtection="1"/>
    <xf numFmtId="171" fontId="22" fillId="4" borderId="1" xfId="4" applyNumberFormat="1" applyFont="1" applyFill="1" applyBorder="1" applyProtection="1"/>
    <xf numFmtId="169" fontId="14" fillId="5" borderId="14" xfId="2" applyNumberFormat="1" applyFont="1" applyFill="1" applyBorder="1" applyProtection="1"/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11" fillId="0" borderId="0" xfId="2" applyNumberFormat="1" applyFont="1" applyBorder="1" applyProtection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0" fontId="13" fillId="2" borderId="13" xfId="0" applyFont="1" applyFill="1" applyBorder="1" applyAlignment="1">
      <alignment horizontal="left"/>
    </xf>
    <xf numFmtId="171" fontId="13" fillId="2" borderId="1" xfId="4" applyNumberFormat="1" applyFont="1" applyFill="1" applyBorder="1" applyAlignment="1" applyProtection="1">
      <alignment horizontal="left"/>
    </xf>
    <xf numFmtId="171" fontId="13" fillId="2" borderId="26" xfId="4" applyNumberFormat="1" applyFont="1" applyFill="1" applyBorder="1" applyAlignment="1" applyProtection="1">
      <alignment horizontal="left"/>
    </xf>
    <xf numFmtId="171" fontId="12" fillId="4" borderId="13" xfId="4" applyNumberFormat="1" applyFont="1" applyFill="1" applyBorder="1" applyAlignment="1" applyProtection="1">
      <alignment horizontal="left"/>
    </xf>
    <xf numFmtId="171" fontId="12" fillId="4" borderId="1" xfId="4" applyNumberFormat="1" applyFont="1" applyFill="1" applyBorder="1" applyAlignment="1" applyProtection="1">
      <alignment horizontal="left"/>
    </xf>
    <xf numFmtId="169" fontId="12" fillId="5" borderId="10" xfId="2" applyNumberFormat="1" applyFont="1" applyFill="1" applyBorder="1" applyAlignment="1" applyProtection="1">
      <alignment horizontal="right"/>
    </xf>
    <xf numFmtId="169" fontId="12" fillId="0" borderId="14" xfId="2" applyNumberFormat="1" applyFont="1" applyBorder="1" applyProtection="1"/>
    <xf numFmtId="172" fontId="15" fillId="0" borderId="0" xfId="7" applyNumberFormat="1" applyFont="1" applyBorder="1" applyProtection="1"/>
    <xf numFmtId="169" fontId="21" fillId="6" borderId="12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171" fontId="21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  <xf numFmtId="0" fontId="11" fillId="0" borderId="27" xfId="0" applyFont="1" applyBorder="1" applyAlignment="1">
      <alignment horizontal="right"/>
    </xf>
    <xf numFmtId="10" fontId="17" fillId="0" borderId="0" xfId="6" applyNumberFormat="1" applyFont="1" applyBorder="1" applyAlignment="1" applyProtection="1">
      <alignment horizontal="right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G45"/>
  <sheetViews>
    <sheetView showGridLines="0" tabSelected="1" zoomScale="120" zoomScaleNormal="120" zoomScalePageLayoutView="11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1"/>
  </cols>
  <sheetData>
    <row r="9" spans="2:5" ht="20.25" x14ac:dyDescent="0.3">
      <c r="B9" s="2"/>
    </row>
    <row r="11" spans="2:5" ht="15.75" x14ac:dyDescent="0.25">
      <c r="C11" s="135" t="s">
        <v>229</v>
      </c>
      <c r="D11" s="135"/>
      <c r="E11" s="135"/>
    </row>
    <row r="12" spans="2:5" x14ac:dyDescent="0.2">
      <c r="E12" s="1" t="s">
        <v>0</v>
      </c>
    </row>
    <row r="40" spans="1:7" ht="15.75" x14ac:dyDescent="0.25">
      <c r="A40" s="135" t="s">
        <v>1</v>
      </c>
      <c r="B40" s="135"/>
      <c r="C40" s="135"/>
      <c r="D40" s="135"/>
      <c r="E40" s="135"/>
      <c r="F40" s="135"/>
      <c r="G40" s="135"/>
    </row>
    <row r="41" spans="1:7" x14ac:dyDescent="0.2">
      <c r="A41" s="134" t="s">
        <v>2</v>
      </c>
      <c r="B41" s="134"/>
      <c r="C41" s="134"/>
      <c r="D41" s="134"/>
      <c r="E41" s="134"/>
      <c r="F41" s="134"/>
      <c r="G41" s="134"/>
    </row>
    <row r="42" spans="1:7" x14ac:dyDescent="0.2">
      <c r="A42" s="134" t="s">
        <v>3</v>
      </c>
      <c r="B42" s="134"/>
      <c r="C42" s="134"/>
      <c r="D42" s="134"/>
      <c r="E42" s="134"/>
      <c r="F42" s="134"/>
      <c r="G42" s="134"/>
    </row>
    <row r="43" spans="1:7" x14ac:dyDescent="0.2">
      <c r="A43" s="134" t="s">
        <v>4</v>
      </c>
      <c r="B43" s="134"/>
      <c r="C43" s="134"/>
      <c r="D43" s="134"/>
      <c r="E43" s="134"/>
      <c r="F43" s="134"/>
      <c r="G43" s="134"/>
    </row>
    <row r="44" spans="1:7" x14ac:dyDescent="0.2">
      <c r="A44" s="134" t="s">
        <v>5</v>
      </c>
      <c r="B44" s="134"/>
      <c r="C44" s="134"/>
      <c r="D44" s="134"/>
      <c r="E44" s="134"/>
      <c r="F44" s="134"/>
      <c r="G44" s="134"/>
    </row>
    <row r="45" spans="1:7" x14ac:dyDescent="0.2">
      <c r="A45" s="134" t="s">
        <v>6</v>
      </c>
      <c r="B45" s="134"/>
      <c r="C45" s="134"/>
      <c r="D45" s="134"/>
      <c r="E45" s="134"/>
      <c r="F45" s="134"/>
      <c r="G45" s="134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20 vs 2021 Especies y Destinos" xr:uid="{00000000-0004-0000-0000-000003000000}"/>
    <hyperlink ref="A45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2"/>
  <sheetViews>
    <sheetView showGridLines="0" zoomScaleNormal="100" zoomScalePageLayoutView="110" workbookViewId="0">
      <selection activeCell="D56" sqref="D56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4"/>
      <c r="F10" s="5" t="str">
        <f>Principal!C11</f>
        <v>Datos al 31/05/2023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230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231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240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232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233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234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235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236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241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237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238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239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9"/>
      <c r="B65" s="20"/>
      <c r="C65" s="21" t="s">
        <v>42</v>
      </c>
      <c r="D65" s="20">
        <f>SUM(D13:D64)</f>
        <v>107524</v>
      </c>
      <c r="E65" s="20">
        <f>SUM(E13:E64)</f>
        <v>7843873</v>
      </c>
      <c r="F65" s="21">
        <f>SUM(F13:F64)</f>
        <v>127486</v>
      </c>
      <c r="G65" s="21"/>
      <c r="H65" s="22"/>
      <c r="P65" s="23"/>
      <c r="Q65" s="23"/>
      <c r="R65" s="23"/>
    </row>
    <row r="67" spans="1:18" x14ac:dyDescent="0.2">
      <c r="D67" s="24"/>
      <c r="E67" s="24"/>
      <c r="F67" s="24"/>
    </row>
    <row r="68" spans="1:18" x14ac:dyDescent="0.2">
      <c r="D68" s="24"/>
      <c r="E68" s="24"/>
      <c r="F68" s="24"/>
    </row>
    <row r="69" spans="1:18" x14ac:dyDescent="0.2">
      <c r="E69" s="24"/>
    </row>
    <row r="72" spans="1:18" x14ac:dyDescent="0.2">
      <c r="F72" s="25"/>
      <c r="G72" s="25"/>
      <c r="H72" s="25"/>
    </row>
  </sheetData>
  <pageMargins left="1.45694444444443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86"/>
  <sheetViews>
    <sheetView showGridLines="0" zoomScaleNormal="100" zoomScalePageLayoutView="110" workbookViewId="0">
      <selection activeCell="F86" sqref="F86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4"/>
      <c r="E10" s="5" t="str">
        <f>Principal!C11</f>
        <v>Datos al 31/05/2023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6"/>
      <c r="I12" s="27"/>
      <c r="J12" s="27"/>
      <c r="K12" s="27"/>
      <c r="M12" s="26"/>
      <c r="N12" s="27"/>
      <c r="O12" s="27"/>
      <c r="P12" s="27"/>
    </row>
    <row r="13" spans="1:16" ht="16.5" customHeight="1" x14ac:dyDescent="0.2">
      <c r="A13" s="28" t="s">
        <v>46</v>
      </c>
      <c r="B13" s="5">
        <v>14607</v>
      </c>
      <c r="C13" s="5">
        <v>1108836</v>
      </c>
      <c r="D13" s="5">
        <v>16842</v>
      </c>
      <c r="E13" s="29">
        <f t="shared" ref="E13:E44" si="0">+D13/$D$86</f>
        <v>0.13200507892715502</v>
      </c>
      <c r="H13" s="26"/>
      <c r="I13" s="27"/>
      <c r="J13" s="27"/>
      <c r="K13" s="27"/>
      <c r="M13" s="26"/>
      <c r="N13" s="27"/>
      <c r="O13" s="27"/>
      <c r="P13" s="27"/>
    </row>
    <row r="14" spans="1:16" ht="16.5" customHeight="1" x14ac:dyDescent="0.2">
      <c r="A14" s="28" t="s">
        <v>47</v>
      </c>
      <c r="B14" s="5">
        <v>13820</v>
      </c>
      <c r="C14" s="5">
        <v>995825</v>
      </c>
      <c r="D14" s="5">
        <v>14887</v>
      </c>
      <c r="E14" s="29">
        <f t="shared" si="0"/>
        <v>0.11668208110607747</v>
      </c>
      <c r="H14" s="26"/>
      <c r="I14" s="27"/>
      <c r="J14" s="27"/>
      <c r="K14" s="27"/>
      <c r="M14" s="26"/>
      <c r="N14" s="27"/>
      <c r="O14" s="27"/>
      <c r="P14" s="27"/>
    </row>
    <row r="15" spans="1:16" ht="16.5" customHeight="1" x14ac:dyDescent="0.2">
      <c r="A15" s="28" t="s">
        <v>49</v>
      </c>
      <c r="B15" s="5">
        <v>8868</v>
      </c>
      <c r="C15" s="5">
        <v>728150</v>
      </c>
      <c r="D15" s="5">
        <v>9954</v>
      </c>
      <c r="E15" s="29">
        <f t="shared" si="0"/>
        <v>7.8017964353455704E-2</v>
      </c>
      <c r="H15" s="26"/>
      <c r="I15" s="27"/>
      <c r="J15" s="27"/>
      <c r="K15" s="27"/>
      <c r="M15" s="26"/>
      <c r="N15" s="27"/>
      <c r="O15" s="27"/>
      <c r="P15" s="27"/>
    </row>
    <row r="16" spans="1:16" ht="16.5" customHeight="1" x14ac:dyDescent="0.2">
      <c r="A16" s="28" t="s">
        <v>54</v>
      </c>
      <c r="B16" s="5">
        <v>8197</v>
      </c>
      <c r="C16" s="5">
        <v>573032</v>
      </c>
      <c r="D16" s="5">
        <v>9309</v>
      </c>
      <c r="E16" s="29">
        <f t="shared" si="0"/>
        <v>7.2962550750082303E-2</v>
      </c>
      <c r="H16" s="26"/>
      <c r="I16" s="27"/>
      <c r="J16" s="27"/>
      <c r="K16" s="27"/>
      <c r="M16" s="26"/>
      <c r="N16" s="27"/>
      <c r="O16" s="27"/>
      <c r="P16" s="27"/>
    </row>
    <row r="17" spans="1:16" ht="16.5" customHeight="1" x14ac:dyDescent="0.2">
      <c r="A17" s="28" t="s">
        <v>48</v>
      </c>
      <c r="B17" s="5">
        <v>5654</v>
      </c>
      <c r="C17" s="5">
        <v>335034</v>
      </c>
      <c r="D17" s="5">
        <v>8565</v>
      </c>
      <c r="E17" s="29">
        <f t="shared" si="0"/>
        <v>6.7131189942470179E-2</v>
      </c>
      <c r="H17" s="26"/>
      <c r="I17" s="27"/>
      <c r="J17" s="27"/>
      <c r="K17" s="27"/>
      <c r="M17" s="26"/>
      <c r="N17" s="27"/>
      <c r="O17" s="27"/>
      <c r="P17" s="27"/>
    </row>
    <row r="18" spans="1:16" ht="16.5" customHeight="1" x14ac:dyDescent="0.2">
      <c r="A18" s="28" t="s">
        <v>50</v>
      </c>
      <c r="B18" s="5">
        <v>5944</v>
      </c>
      <c r="C18" s="5">
        <v>521258</v>
      </c>
      <c r="D18" s="5">
        <v>6962</v>
      </c>
      <c r="E18" s="29">
        <f t="shared" si="0"/>
        <v>5.4567115514241371E-2</v>
      </c>
      <c r="H18" s="26"/>
      <c r="I18" s="27"/>
      <c r="J18" s="27"/>
      <c r="K18" s="27"/>
      <c r="M18" s="26"/>
      <c r="N18" s="27"/>
      <c r="O18" s="27"/>
      <c r="P18" s="27"/>
    </row>
    <row r="19" spans="1:16" ht="16.5" customHeight="1" x14ac:dyDescent="0.2">
      <c r="A19" s="28" t="s">
        <v>51</v>
      </c>
      <c r="B19" s="5">
        <v>5528</v>
      </c>
      <c r="C19" s="5">
        <v>437901</v>
      </c>
      <c r="D19" s="5">
        <v>6253</v>
      </c>
      <c r="E19" s="29">
        <f t="shared" si="0"/>
        <v>4.9010079475804554E-2</v>
      </c>
      <c r="H19" s="26"/>
      <c r="I19" s="27"/>
      <c r="J19" s="27"/>
      <c r="K19" s="27"/>
      <c r="M19" s="26"/>
      <c r="N19" s="27"/>
      <c r="O19" s="27"/>
      <c r="P19" s="27"/>
    </row>
    <row r="20" spans="1:16" ht="16.5" customHeight="1" x14ac:dyDescent="0.2">
      <c r="A20" s="28" t="s">
        <v>52</v>
      </c>
      <c r="B20" s="5">
        <v>4850</v>
      </c>
      <c r="C20" s="5">
        <v>339166</v>
      </c>
      <c r="D20" s="5">
        <v>5632</v>
      </c>
      <c r="E20" s="29">
        <f t="shared" si="0"/>
        <v>4.4142774285579923E-2</v>
      </c>
      <c r="H20" s="26"/>
      <c r="I20" s="27"/>
      <c r="J20" s="27"/>
      <c r="K20" s="27"/>
      <c r="M20" s="26"/>
      <c r="N20" s="27"/>
      <c r="O20" s="27"/>
      <c r="P20" s="27"/>
    </row>
    <row r="21" spans="1:16" ht="16.5" customHeight="1" x14ac:dyDescent="0.2">
      <c r="A21" s="28" t="s">
        <v>55</v>
      </c>
      <c r="B21" s="5">
        <v>4235</v>
      </c>
      <c r="C21" s="5">
        <v>285464</v>
      </c>
      <c r="D21" s="5">
        <v>5200</v>
      </c>
      <c r="E21" s="29">
        <f t="shared" si="0"/>
        <v>4.0756822848901919E-2</v>
      </c>
      <c r="H21" s="26"/>
      <c r="I21" s="27"/>
      <c r="J21" s="27"/>
      <c r="K21" s="27"/>
      <c r="M21" s="26"/>
      <c r="N21" s="27"/>
      <c r="O21" s="27"/>
      <c r="P21" s="27"/>
    </row>
    <row r="22" spans="1:16" ht="16.5" customHeight="1" x14ac:dyDescent="0.2">
      <c r="A22" s="28" t="s">
        <v>53</v>
      </c>
      <c r="B22" s="5">
        <v>3904</v>
      </c>
      <c r="C22" s="5">
        <v>350897</v>
      </c>
      <c r="D22" s="5">
        <v>4928</v>
      </c>
      <c r="E22" s="29">
        <f t="shared" si="0"/>
        <v>3.862492749988243E-2</v>
      </c>
      <c r="H22" s="26"/>
      <c r="I22" s="27"/>
      <c r="J22" s="27"/>
      <c r="K22" s="27"/>
      <c r="M22" s="26"/>
      <c r="N22" s="27"/>
      <c r="O22" s="27"/>
      <c r="P22" s="27"/>
    </row>
    <row r="23" spans="1:16" ht="16.5" customHeight="1" x14ac:dyDescent="0.2">
      <c r="A23" s="28" t="s">
        <v>56</v>
      </c>
      <c r="B23" s="5">
        <v>2342</v>
      </c>
      <c r="C23" s="5">
        <v>31136</v>
      </c>
      <c r="D23" s="5">
        <v>3406</v>
      </c>
      <c r="E23" s="29">
        <f t="shared" si="0"/>
        <v>2.6695718966030756E-2</v>
      </c>
      <c r="H23" s="26"/>
      <c r="I23" s="27"/>
      <c r="J23" s="27"/>
      <c r="K23" s="27"/>
      <c r="M23" s="26"/>
      <c r="N23" s="27"/>
      <c r="O23" s="27"/>
      <c r="P23" s="27"/>
    </row>
    <row r="24" spans="1:16" ht="16.5" customHeight="1" x14ac:dyDescent="0.2">
      <c r="A24" s="28" t="s">
        <v>60</v>
      </c>
      <c r="B24" s="5">
        <v>2520</v>
      </c>
      <c r="C24" s="5">
        <v>27864</v>
      </c>
      <c r="D24" s="5">
        <v>3385</v>
      </c>
      <c r="E24" s="29">
        <f t="shared" si="0"/>
        <v>2.6531124104525575E-2</v>
      </c>
      <c r="H24" s="26"/>
      <c r="I24" s="27"/>
      <c r="J24" s="27"/>
      <c r="K24" s="27"/>
      <c r="M24" s="26"/>
      <c r="N24" s="27"/>
      <c r="O24" s="27"/>
      <c r="P24" s="27"/>
    </row>
    <row r="25" spans="1:16" ht="16.5" customHeight="1" x14ac:dyDescent="0.2">
      <c r="A25" s="28" t="s">
        <v>61</v>
      </c>
      <c r="B25" s="5">
        <v>2334</v>
      </c>
      <c r="C25" s="5">
        <v>164464</v>
      </c>
      <c r="D25" s="5">
        <v>2840</v>
      </c>
      <c r="E25" s="29">
        <f t="shared" si="0"/>
        <v>2.225949555593874E-2</v>
      </c>
      <c r="H25" s="26"/>
      <c r="I25" s="27"/>
      <c r="J25" s="27"/>
      <c r="K25" s="27"/>
      <c r="M25" s="26"/>
      <c r="N25" s="27"/>
      <c r="O25" s="27"/>
      <c r="P25" s="27"/>
    </row>
    <row r="26" spans="1:16" ht="16.5" customHeight="1" x14ac:dyDescent="0.2">
      <c r="A26" s="28" t="s">
        <v>62</v>
      </c>
      <c r="B26" s="5">
        <v>2291</v>
      </c>
      <c r="C26" s="5">
        <v>188778</v>
      </c>
      <c r="D26" s="5">
        <v>2644</v>
      </c>
      <c r="E26" s="29">
        <f t="shared" si="0"/>
        <v>2.0723276848557053E-2</v>
      </c>
      <c r="H26" s="26"/>
      <c r="I26" s="27"/>
      <c r="J26" s="27"/>
      <c r="K26" s="27"/>
      <c r="M26" s="26"/>
      <c r="N26" s="27"/>
      <c r="O26" s="27"/>
      <c r="P26" s="27"/>
    </row>
    <row r="27" spans="1:16" ht="16.5" customHeight="1" x14ac:dyDescent="0.2">
      <c r="A27" s="28" t="s">
        <v>57</v>
      </c>
      <c r="B27" s="5">
        <v>2120</v>
      </c>
      <c r="C27" s="5">
        <v>159781</v>
      </c>
      <c r="D27" s="5">
        <v>2587</v>
      </c>
      <c r="E27" s="29">
        <f t="shared" si="0"/>
        <v>2.0276519367328705E-2</v>
      </c>
      <c r="H27" s="26"/>
      <c r="I27" s="27"/>
      <c r="J27" s="27"/>
      <c r="K27" s="27"/>
      <c r="M27" s="26"/>
      <c r="N27" s="27"/>
      <c r="O27" s="27"/>
      <c r="P27" s="27"/>
    </row>
    <row r="28" spans="1:16" ht="16.5" customHeight="1" x14ac:dyDescent="0.2">
      <c r="A28" s="28" t="s">
        <v>58</v>
      </c>
      <c r="B28" s="5">
        <v>2072</v>
      </c>
      <c r="C28" s="5">
        <v>194753</v>
      </c>
      <c r="D28" s="5">
        <v>2480</v>
      </c>
      <c r="E28" s="29">
        <f t="shared" si="0"/>
        <v>1.9437869358707068E-2</v>
      </c>
      <c r="H28" s="26"/>
      <c r="I28" s="27"/>
      <c r="J28" s="27"/>
      <c r="K28" s="27"/>
      <c r="M28" s="26"/>
      <c r="N28" s="27"/>
      <c r="O28" s="27"/>
      <c r="P28" s="27"/>
    </row>
    <row r="29" spans="1:16" ht="16.5" customHeight="1" x14ac:dyDescent="0.2">
      <c r="A29" s="28" t="s">
        <v>68</v>
      </c>
      <c r="B29" s="5">
        <v>1874</v>
      </c>
      <c r="C29" s="5">
        <v>136052</v>
      </c>
      <c r="D29" s="5">
        <v>2312</v>
      </c>
      <c r="E29" s="29">
        <f t="shared" si="0"/>
        <v>1.8121110466665622E-2</v>
      </c>
      <c r="H29" s="26"/>
      <c r="I29" s="27"/>
      <c r="J29" s="27"/>
      <c r="K29" s="27"/>
      <c r="M29" s="26"/>
      <c r="N29" s="27"/>
      <c r="O29" s="27"/>
      <c r="P29" s="27"/>
    </row>
    <row r="30" spans="1:16" ht="16.5" customHeight="1" x14ac:dyDescent="0.2">
      <c r="A30" s="28" t="s">
        <v>65</v>
      </c>
      <c r="B30" s="5">
        <v>1775</v>
      </c>
      <c r="C30" s="5">
        <v>150521</v>
      </c>
      <c r="D30" s="5">
        <v>1992</v>
      </c>
      <c r="E30" s="29">
        <f t="shared" si="0"/>
        <v>1.561299829134858E-2</v>
      </c>
      <c r="H30" s="26"/>
      <c r="I30" s="27"/>
      <c r="J30" s="27"/>
      <c r="K30" s="27"/>
      <c r="M30" s="26"/>
      <c r="N30" s="27"/>
      <c r="O30" s="27"/>
      <c r="P30" s="27"/>
    </row>
    <row r="31" spans="1:16" ht="16.5" customHeight="1" x14ac:dyDescent="0.2">
      <c r="A31" s="28" t="s">
        <v>63</v>
      </c>
      <c r="B31" s="5">
        <v>1701</v>
      </c>
      <c r="C31" s="5">
        <v>113754</v>
      </c>
      <c r="D31" s="5">
        <v>1977</v>
      </c>
      <c r="E31" s="29">
        <f t="shared" si="0"/>
        <v>1.5495430533130594E-2</v>
      </c>
      <c r="H31" s="26"/>
      <c r="I31" s="27"/>
      <c r="J31" s="27"/>
      <c r="K31" s="27"/>
      <c r="M31" s="26"/>
      <c r="N31" s="27"/>
      <c r="O31" s="27"/>
      <c r="P31" s="27"/>
    </row>
    <row r="32" spans="1:16" ht="16.5" customHeight="1" x14ac:dyDescent="0.2">
      <c r="A32" s="28" t="s">
        <v>64</v>
      </c>
      <c r="B32" s="5">
        <v>1522</v>
      </c>
      <c r="C32" s="5">
        <v>111412</v>
      </c>
      <c r="D32" s="5">
        <v>1876</v>
      </c>
      <c r="E32" s="29">
        <f t="shared" si="0"/>
        <v>1.4703807627796153E-2</v>
      </c>
      <c r="H32" s="26"/>
      <c r="I32" s="27"/>
      <c r="J32" s="27"/>
      <c r="K32" s="27"/>
      <c r="M32" s="26"/>
      <c r="N32" s="27"/>
      <c r="O32" s="27"/>
      <c r="P32" s="27"/>
    </row>
    <row r="33" spans="1:16" ht="16.5" customHeight="1" x14ac:dyDescent="0.2">
      <c r="A33" s="28" t="s">
        <v>59</v>
      </c>
      <c r="B33" s="5">
        <v>1323</v>
      </c>
      <c r="C33" s="5">
        <v>88687</v>
      </c>
      <c r="D33" s="5">
        <v>1609</v>
      </c>
      <c r="E33" s="29">
        <f t="shared" si="0"/>
        <v>1.2611101531515997E-2</v>
      </c>
      <c r="H33" s="26"/>
      <c r="I33" s="27"/>
      <c r="J33" s="27"/>
      <c r="K33" s="27"/>
      <c r="M33" s="26"/>
      <c r="N33" s="27"/>
      <c r="O33" s="27"/>
      <c r="P33" s="27"/>
    </row>
    <row r="34" spans="1:16" ht="16.5" customHeight="1" x14ac:dyDescent="0.2">
      <c r="A34" s="28" t="s">
        <v>67</v>
      </c>
      <c r="B34" s="5">
        <v>1095</v>
      </c>
      <c r="C34" s="5">
        <v>74176</v>
      </c>
      <c r="D34" s="5">
        <v>1310</v>
      </c>
      <c r="E34" s="29">
        <f t="shared" si="0"/>
        <v>1.0267584217704137E-2</v>
      </c>
      <c r="H34" s="26"/>
      <c r="I34" s="27"/>
      <c r="J34" s="27"/>
      <c r="K34" s="27"/>
      <c r="M34" s="26"/>
      <c r="N34" s="27"/>
      <c r="O34" s="27"/>
      <c r="P34" s="27"/>
    </row>
    <row r="35" spans="1:16" ht="16.5" customHeight="1" x14ac:dyDescent="0.2">
      <c r="A35" s="28" t="s">
        <v>66</v>
      </c>
      <c r="B35" s="5">
        <v>1014</v>
      </c>
      <c r="C35" s="5">
        <v>101754</v>
      </c>
      <c r="D35" s="5">
        <v>936</v>
      </c>
      <c r="E35" s="29">
        <f t="shared" si="0"/>
        <v>7.3362281128023449E-3</v>
      </c>
      <c r="H35" s="26"/>
      <c r="I35" s="27"/>
      <c r="J35" s="27"/>
      <c r="K35" s="27"/>
      <c r="M35" s="26"/>
      <c r="N35" s="27"/>
      <c r="O35" s="27"/>
      <c r="P35" s="27"/>
    </row>
    <row r="36" spans="1:16" ht="16.5" customHeight="1" x14ac:dyDescent="0.2">
      <c r="A36" s="28" t="s">
        <v>69</v>
      </c>
      <c r="B36" s="5">
        <v>641</v>
      </c>
      <c r="C36" s="5">
        <v>70176</v>
      </c>
      <c r="D36" s="5">
        <v>719</v>
      </c>
      <c r="E36" s="29">
        <f t="shared" si="0"/>
        <v>5.6354145439154769E-3</v>
      </c>
      <c r="H36" s="26"/>
      <c r="I36" s="27"/>
      <c r="J36" s="27"/>
      <c r="K36" s="27"/>
      <c r="M36" s="26"/>
      <c r="N36" s="27"/>
      <c r="O36" s="27"/>
      <c r="P36" s="27"/>
    </row>
    <row r="37" spans="1:16" ht="16.5" customHeight="1" x14ac:dyDescent="0.2">
      <c r="A37" s="28" t="s">
        <v>212</v>
      </c>
      <c r="B37" s="5">
        <v>0</v>
      </c>
      <c r="C37" s="5">
        <v>43370</v>
      </c>
      <c r="D37" s="5">
        <v>534</v>
      </c>
      <c r="E37" s="29">
        <f t="shared" si="0"/>
        <v>4.1854121925603126E-3</v>
      </c>
      <c r="H37" s="26"/>
      <c r="I37" s="27"/>
      <c r="J37" s="27"/>
      <c r="K37" s="27"/>
      <c r="M37" s="26"/>
      <c r="N37" s="27"/>
      <c r="O37" s="27"/>
      <c r="P37" s="27"/>
    </row>
    <row r="38" spans="1:16" ht="16.5" customHeight="1" x14ac:dyDescent="0.2">
      <c r="A38" s="28" t="s">
        <v>71</v>
      </c>
      <c r="B38" s="5">
        <v>426</v>
      </c>
      <c r="C38" s="5">
        <v>25914</v>
      </c>
      <c r="D38" s="5">
        <v>531</v>
      </c>
      <c r="E38" s="29">
        <f t="shared" si="0"/>
        <v>4.1618986409167153E-3</v>
      </c>
      <c r="H38" s="26"/>
      <c r="I38" s="27"/>
      <c r="J38" s="27"/>
      <c r="K38" s="27"/>
      <c r="M38" s="26"/>
      <c r="N38" s="27"/>
      <c r="O38" s="27"/>
      <c r="P38" s="27"/>
    </row>
    <row r="39" spans="1:16" ht="16.5" customHeight="1" x14ac:dyDescent="0.2">
      <c r="A39" s="28" t="s">
        <v>86</v>
      </c>
      <c r="B39" s="5">
        <v>410</v>
      </c>
      <c r="C39" s="5">
        <v>24430</v>
      </c>
      <c r="D39" s="5">
        <v>501</v>
      </c>
      <c r="E39" s="29">
        <f t="shared" si="0"/>
        <v>3.9267631244807423E-3</v>
      </c>
      <c r="H39" s="26"/>
      <c r="I39" s="27"/>
      <c r="J39" s="27"/>
      <c r="K39" s="27"/>
      <c r="M39" s="26"/>
      <c r="N39" s="27"/>
      <c r="O39" s="27"/>
      <c r="P39" s="27"/>
    </row>
    <row r="40" spans="1:16" ht="16.5" customHeight="1" x14ac:dyDescent="0.2">
      <c r="A40" s="28" t="s">
        <v>242</v>
      </c>
      <c r="B40" s="5">
        <v>630</v>
      </c>
      <c r="C40" s="5">
        <v>630</v>
      </c>
      <c r="D40" s="5">
        <v>475</v>
      </c>
      <c r="E40" s="29">
        <f t="shared" si="0"/>
        <v>3.7229790102362328E-3</v>
      </c>
      <c r="H40" s="26"/>
      <c r="I40" s="27"/>
      <c r="J40" s="27"/>
      <c r="K40" s="27"/>
      <c r="M40" s="26"/>
      <c r="N40" s="27"/>
      <c r="O40" s="27"/>
      <c r="P40" s="27"/>
    </row>
    <row r="41" spans="1:16" ht="16.5" customHeight="1" x14ac:dyDescent="0.2">
      <c r="A41" s="28" t="s">
        <v>77</v>
      </c>
      <c r="B41" s="5">
        <v>372</v>
      </c>
      <c r="C41" s="5">
        <v>24135</v>
      </c>
      <c r="D41" s="5">
        <v>461</v>
      </c>
      <c r="E41" s="29">
        <f t="shared" si="0"/>
        <v>3.6132491025661121E-3</v>
      </c>
      <c r="H41" s="26"/>
      <c r="I41" s="27"/>
      <c r="J41" s="27"/>
      <c r="K41" s="27"/>
      <c r="M41" s="26"/>
      <c r="N41" s="27"/>
      <c r="O41" s="27"/>
      <c r="P41" s="27"/>
    </row>
    <row r="42" spans="1:16" ht="16.5" customHeight="1" x14ac:dyDescent="0.2">
      <c r="A42" s="28" t="s">
        <v>72</v>
      </c>
      <c r="B42" s="5">
        <v>385</v>
      </c>
      <c r="C42" s="5">
        <v>34790</v>
      </c>
      <c r="D42" s="5">
        <v>434</v>
      </c>
      <c r="E42" s="29">
        <f t="shared" si="0"/>
        <v>3.4016271377737368E-3</v>
      </c>
      <c r="H42" s="26"/>
      <c r="I42" s="27"/>
      <c r="J42" s="27"/>
      <c r="K42" s="27"/>
      <c r="M42" s="26"/>
      <c r="N42" s="27"/>
      <c r="O42" s="27"/>
      <c r="P42" s="27"/>
    </row>
    <row r="43" spans="1:16" ht="16.5" customHeight="1" x14ac:dyDescent="0.2">
      <c r="A43" s="28" t="s">
        <v>87</v>
      </c>
      <c r="B43" s="5">
        <v>320</v>
      </c>
      <c r="C43" s="5">
        <v>6540</v>
      </c>
      <c r="D43" s="5">
        <v>428</v>
      </c>
      <c r="E43" s="29">
        <f t="shared" si="0"/>
        <v>3.3546000344865422E-3</v>
      </c>
      <c r="H43" s="26"/>
      <c r="I43" s="27"/>
      <c r="J43" s="27"/>
      <c r="K43" s="27"/>
      <c r="M43" s="26"/>
      <c r="N43" s="27"/>
      <c r="O43" s="27"/>
      <c r="P43" s="27"/>
    </row>
    <row r="44" spans="1:16" ht="16.5" customHeight="1" x14ac:dyDescent="0.2">
      <c r="A44" s="28" t="s">
        <v>70</v>
      </c>
      <c r="B44" s="5">
        <v>309</v>
      </c>
      <c r="C44" s="5">
        <v>30474</v>
      </c>
      <c r="D44" s="5">
        <v>409</v>
      </c>
      <c r="E44" s="29">
        <f t="shared" si="0"/>
        <v>3.2056808740770931E-3</v>
      </c>
      <c r="H44" s="26"/>
      <c r="I44" s="27"/>
      <c r="J44" s="27"/>
      <c r="K44" s="27"/>
      <c r="M44" s="26"/>
      <c r="N44" s="27"/>
      <c r="O44" s="27"/>
      <c r="P44" s="27"/>
    </row>
    <row r="45" spans="1:16" ht="16.5" customHeight="1" x14ac:dyDescent="0.2">
      <c r="A45" s="28" t="s">
        <v>84</v>
      </c>
      <c r="B45" s="5">
        <v>322</v>
      </c>
      <c r="C45" s="5">
        <v>22420</v>
      </c>
      <c r="D45" s="5">
        <v>379</v>
      </c>
      <c r="E45" s="29">
        <f t="shared" ref="E45:E85" si="1">+D45/$D$86</f>
        <v>2.9705453576411205E-3</v>
      </c>
      <c r="H45" s="26"/>
      <c r="I45" s="27"/>
      <c r="J45" s="27"/>
      <c r="K45" s="27"/>
      <c r="M45" s="26"/>
      <c r="N45" s="27"/>
      <c r="O45" s="27"/>
      <c r="P45" s="27"/>
    </row>
    <row r="46" spans="1:16" ht="16.5" customHeight="1" x14ac:dyDescent="0.2">
      <c r="A46" s="28" t="s">
        <v>74</v>
      </c>
      <c r="B46" s="5">
        <v>340</v>
      </c>
      <c r="C46" s="5">
        <v>38108</v>
      </c>
      <c r="D46" s="5">
        <v>359</v>
      </c>
      <c r="E46" s="29">
        <f t="shared" si="1"/>
        <v>2.8137883466838056E-3</v>
      </c>
      <c r="H46" s="26"/>
      <c r="I46" s="27"/>
      <c r="J46" s="27"/>
      <c r="K46" s="27"/>
      <c r="M46" s="26"/>
      <c r="N46" s="27"/>
      <c r="O46" s="27"/>
      <c r="P46" s="27"/>
    </row>
    <row r="47" spans="1:16" ht="16.5" customHeight="1" x14ac:dyDescent="0.2">
      <c r="A47" s="28" t="s">
        <v>73</v>
      </c>
      <c r="B47" s="5">
        <v>264</v>
      </c>
      <c r="C47" s="5">
        <v>16632</v>
      </c>
      <c r="D47" s="5">
        <v>316</v>
      </c>
      <c r="E47" s="29">
        <f t="shared" si="1"/>
        <v>2.476760773125578E-3</v>
      </c>
      <c r="H47" s="26"/>
      <c r="I47" s="27"/>
      <c r="J47" s="27"/>
      <c r="K47" s="27"/>
      <c r="M47" s="26"/>
      <c r="N47" s="27"/>
      <c r="O47" s="27"/>
      <c r="P47" s="27"/>
    </row>
    <row r="48" spans="1:16" ht="16.5" customHeight="1" x14ac:dyDescent="0.2">
      <c r="A48" s="28" t="s">
        <v>75</v>
      </c>
      <c r="B48" s="5">
        <v>296</v>
      </c>
      <c r="C48" s="5">
        <v>21520</v>
      </c>
      <c r="D48" s="5">
        <v>312</v>
      </c>
      <c r="E48" s="29">
        <f t="shared" si="1"/>
        <v>2.445409370934115E-3</v>
      </c>
      <c r="H48" s="26"/>
      <c r="I48" s="27"/>
      <c r="J48" s="27"/>
      <c r="K48" s="27"/>
      <c r="M48" s="26"/>
      <c r="N48" s="27"/>
      <c r="O48" s="27"/>
      <c r="P48" s="27"/>
    </row>
    <row r="49" spans="1:16" ht="16.5" customHeight="1" x14ac:dyDescent="0.2">
      <c r="A49" s="28" t="s">
        <v>76</v>
      </c>
      <c r="B49" s="5">
        <v>240</v>
      </c>
      <c r="C49" s="5">
        <v>15120</v>
      </c>
      <c r="D49" s="5">
        <v>287</v>
      </c>
      <c r="E49" s="29">
        <f t="shared" si="1"/>
        <v>2.2494631072374712E-3</v>
      </c>
      <c r="H49" s="26"/>
      <c r="I49" s="27"/>
      <c r="J49" s="27"/>
      <c r="K49" s="27"/>
      <c r="M49" s="26"/>
      <c r="N49" s="27"/>
      <c r="O49" s="27"/>
      <c r="P49" s="27"/>
    </row>
    <row r="50" spans="1:16" ht="16.5" customHeight="1" x14ac:dyDescent="0.2">
      <c r="A50" s="28" t="s">
        <v>211</v>
      </c>
      <c r="B50" s="5">
        <v>200</v>
      </c>
      <c r="C50" s="5">
        <v>3183</v>
      </c>
      <c r="D50" s="5">
        <v>268</v>
      </c>
      <c r="E50" s="29">
        <f t="shared" si="1"/>
        <v>2.1005439468280221E-3</v>
      </c>
      <c r="H50" s="26"/>
      <c r="I50" s="27"/>
      <c r="J50" s="27"/>
      <c r="K50" s="27"/>
      <c r="M50" s="26"/>
      <c r="N50" s="27"/>
      <c r="O50" s="27"/>
      <c r="P50" s="27"/>
    </row>
    <row r="51" spans="1:16" ht="16.5" customHeight="1" x14ac:dyDescent="0.2">
      <c r="A51" s="28" t="s">
        <v>80</v>
      </c>
      <c r="B51" s="5">
        <v>261</v>
      </c>
      <c r="C51" s="5">
        <v>28512</v>
      </c>
      <c r="D51" s="5">
        <v>262</v>
      </c>
      <c r="E51" s="29">
        <f t="shared" si="1"/>
        <v>2.0535168435408275E-3</v>
      </c>
      <c r="H51" s="26"/>
      <c r="I51" s="27"/>
      <c r="J51" s="27"/>
      <c r="K51" s="27"/>
      <c r="M51" s="26"/>
      <c r="N51" s="27"/>
      <c r="O51" s="27"/>
      <c r="P51" s="27"/>
    </row>
    <row r="52" spans="1:16" ht="16.5" customHeight="1" x14ac:dyDescent="0.2">
      <c r="A52" s="28" t="s">
        <v>78</v>
      </c>
      <c r="B52" s="5">
        <v>200</v>
      </c>
      <c r="C52" s="5">
        <v>14400</v>
      </c>
      <c r="D52" s="5">
        <v>240</v>
      </c>
      <c r="E52" s="29">
        <f t="shared" si="1"/>
        <v>1.8810841314877808E-3</v>
      </c>
      <c r="H52" s="26"/>
      <c r="I52" s="27"/>
      <c r="J52" s="27"/>
      <c r="K52" s="27"/>
      <c r="M52" s="26"/>
      <c r="N52" s="27"/>
      <c r="O52" s="27"/>
      <c r="P52" s="27"/>
    </row>
    <row r="53" spans="1:16" ht="16.5" customHeight="1" x14ac:dyDescent="0.2">
      <c r="A53" s="28" t="s">
        <v>79</v>
      </c>
      <c r="B53" s="5">
        <v>198</v>
      </c>
      <c r="C53" s="5">
        <v>12653</v>
      </c>
      <c r="D53" s="5">
        <v>240</v>
      </c>
      <c r="E53" s="29">
        <f t="shared" si="1"/>
        <v>1.8810841314877808E-3</v>
      </c>
      <c r="H53" s="26"/>
      <c r="I53" s="27"/>
      <c r="J53" s="27"/>
      <c r="K53" s="27"/>
      <c r="M53" s="26"/>
      <c r="N53" s="27"/>
      <c r="O53" s="27"/>
      <c r="P53" s="27"/>
    </row>
    <row r="54" spans="1:16" ht="16.5" customHeight="1" x14ac:dyDescent="0.2">
      <c r="A54" s="28" t="s">
        <v>81</v>
      </c>
      <c r="B54" s="5">
        <v>160</v>
      </c>
      <c r="C54" s="5">
        <v>14280</v>
      </c>
      <c r="D54" s="5">
        <v>214</v>
      </c>
      <c r="E54" s="29">
        <f t="shared" si="1"/>
        <v>1.6773000172432711E-3</v>
      </c>
      <c r="H54" s="26"/>
      <c r="I54" s="27"/>
      <c r="J54" s="27"/>
      <c r="K54" s="27"/>
      <c r="M54" s="26"/>
      <c r="N54" s="27"/>
      <c r="O54" s="27"/>
      <c r="P54" s="27"/>
    </row>
    <row r="55" spans="1:16" ht="16.5" customHeight="1" x14ac:dyDescent="0.2">
      <c r="A55" s="28" t="s">
        <v>82</v>
      </c>
      <c r="B55" s="5">
        <v>162</v>
      </c>
      <c r="C55" s="5">
        <v>10368</v>
      </c>
      <c r="D55" s="5">
        <v>205</v>
      </c>
      <c r="E55" s="29">
        <f t="shared" si="1"/>
        <v>1.6067593623124794E-3</v>
      </c>
      <c r="H55" s="26"/>
      <c r="I55" s="27"/>
      <c r="J55" s="27"/>
      <c r="K55" s="27"/>
      <c r="M55" s="26"/>
      <c r="N55" s="27"/>
      <c r="O55" s="27"/>
      <c r="P55" s="27"/>
    </row>
    <row r="56" spans="1:16" ht="16.5" customHeight="1" x14ac:dyDescent="0.2">
      <c r="A56" s="28" t="s">
        <v>83</v>
      </c>
      <c r="B56" s="5">
        <v>200</v>
      </c>
      <c r="C56" s="5">
        <v>21260</v>
      </c>
      <c r="D56" s="5">
        <v>194</v>
      </c>
      <c r="E56" s="29">
        <f t="shared" si="1"/>
        <v>1.5205430062859562E-3</v>
      </c>
      <c r="H56" s="26"/>
      <c r="I56" s="27"/>
      <c r="J56" s="27"/>
      <c r="K56" s="27"/>
      <c r="M56" s="26"/>
      <c r="N56" s="27"/>
      <c r="O56" s="27"/>
      <c r="P56" s="27"/>
    </row>
    <row r="57" spans="1:16" ht="16.5" customHeight="1" x14ac:dyDescent="0.2">
      <c r="A57" s="28" t="s">
        <v>88</v>
      </c>
      <c r="B57" s="5">
        <v>154</v>
      </c>
      <c r="C57" s="5">
        <v>10288</v>
      </c>
      <c r="D57" s="5">
        <v>173</v>
      </c>
      <c r="E57" s="29">
        <f t="shared" si="1"/>
        <v>1.3559481447807753E-3</v>
      </c>
      <c r="H57" s="26"/>
      <c r="I57" s="27"/>
      <c r="J57" s="27"/>
      <c r="K57" s="27"/>
      <c r="M57" s="26"/>
      <c r="N57" s="27"/>
      <c r="O57" s="27"/>
      <c r="P57" s="27"/>
    </row>
    <row r="58" spans="1:16" ht="16.5" customHeight="1" x14ac:dyDescent="0.2">
      <c r="A58" s="28" t="s">
        <v>92</v>
      </c>
      <c r="B58" s="5">
        <v>137</v>
      </c>
      <c r="C58" s="5">
        <v>8631</v>
      </c>
      <c r="D58" s="5">
        <v>164</v>
      </c>
      <c r="E58" s="29">
        <f t="shared" si="1"/>
        <v>1.2854074898499836E-3</v>
      </c>
      <c r="H58" s="26"/>
      <c r="I58" s="27"/>
      <c r="J58" s="27"/>
      <c r="K58" s="27"/>
      <c r="M58" s="26"/>
      <c r="N58" s="27"/>
      <c r="O58" s="27"/>
      <c r="P58" s="27"/>
    </row>
    <row r="59" spans="1:16" ht="16.5" customHeight="1" x14ac:dyDescent="0.2">
      <c r="A59" s="28" t="s">
        <v>97</v>
      </c>
      <c r="B59" s="5">
        <v>130</v>
      </c>
      <c r="C59" s="5">
        <v>8316</v>
      </c>
      <c r="D59" s="5">
        <v>160</v>
      </c>
      <c r="E59" s="29">
        <f t="shared" si="1"/>
        <v>1.2540560876585206E-3</v>
      </c>
      <c r="H59" s="26"/>
      <c r="I59" s="27"/>
      <c r="J59" s="27"/>
      <c r="K59" s="27"/>
      <c r="M59" s="26"/>
      <c r="N59" s="27"/>
      <c r="O59" s="27"/>
      <c r="P59" s="27"/>
    </row>
    <row r="60" spans="1:16" ht="16.5" customHeight="1" x14ac:dyDescent="0.2">
      <c r="A60" s="28" t="s">
        <v>94</v>
      </c>
      <c r="B60" s="5">
        <v>132</v>
      </c>
      <c r="C60" s="5">
        <v>8184</v>
      </c>
      <c r="D60" s="5">
        <v>157</v>
      </c>
      <c r="E60" s="29">
        <f t="shared" si="1"/>
        <v>1.2305425360149233E-3</v>
      </c>
      <c r="H60" s="26"/>
      <c r="I60" s="27"/>
      <c r="J60" s="27"/>
      <c r="K60" s="27"/>
      <c r="M60" s="26"/>
      <c r="N60" s="27"/>
      <c r="O60" s="27"/>
      <c r="P60" s="27"/>
    </row>
    <row r="61" spans="1:16" ht="16.5" customHeight="1" x14ac:dyDescent="0.2">
      <c r="A61" s="28" t="s">
        <v>245</v>
      </c>
      <c r="B61" s="5">
        <v>120</v>
      </c>
      <c r="C61" s="5">
        <v>13440</v>
      </c>
      <c r="D61" s="5">
        <v>148</v>
      </c>
      <c r="E61" s="29">
        <f t="shared" si="1"/>
        <v>1.1600018810841316E-3</v>
      </c>
      <c r="H61" s="26"/>
      <c r="I61" s="27"/>
      <c r="J61" s="27"/>
      <c r="K61" s="27"/>
      <c r="M61" s="26"/>
      <c r="N61" s="27"/>
      <c r="O61" s="27"/>
      <c r="P61" s="27"/>
    </row>
    <row r="62" spans="1:16" ht="16.5" customHeight="1" x14ac:dyDescent="0.2">
      <c r="A62" s="28" t="s">
        <v>85</v>
      </c>
      <c r="B62" s="5">
        <v>120</v>
      </c>
      <c r="C62" s="5">
        <v>14215</v>
      </c>
      <c r="D62" s="5">
        <v>118</v>
      </c>
      <c r="E62" s="29">
        <f t="shared" si="1"/>
        <v>9.2486636464815888E-4</v>
      </c>
      <c r="H62" s="26"/>
      <c r="I62" s="27"/>
      <c r="J62" s="27"/>
      <c r="K62" s="27"/>
      <c r="M62" s="26"/>
      <c r="N62" s="27"/>
      <c r="O62" s="27"/>
      <c r="P62" s="27"/>
    </row>
    <row r="63" spans="1:16" ht="16.5" customHeight="1" x14ac:dyDescent="0.2">
      <c r="A63" s="28" t="s">
        <v>91</v>
      </c>
      <c r="B63" s="5">
        <v>100</v>
      </c>
      <c r="C63" s="5">
        <v>11640</v>
      </c>
      <c r="D63" s="5">
        <v>110</v>
      </c>
      <c r="E63" s="29">
        <f t="shared" si="1"/>
        <v>8.6216356026523285E-4</v>
      </c>
      <c r="H63" s="26"/>
      <c r="I63" s="27"/>
      <c r="J63" s="27"/>
      <c r="K63" s="27"/>
      <c r="M63" s="26"/>
      <c r="N63" s="27"/>
      <c r="O63" s="27"/>
      <c r="P63" s="27"/>
    </row>
    <row r="64" spans="1:16" ht="16.5" customHeight="1" x14ac:dyDescent="0.2">
      <c r="A64" s="28" t="s">
        <v>90</v>
      </c>
      <c r="B64" s="5">
        <v>80</v>
      </c>
      <c r="C64" s="5">
        <v>4780</v>
      </c>
      <c r="D64" s="5">
        <v>96</v>
      </c>
      <c r="E64" s="29">
        <f t="shared" si="1"/>
        <v>7.5243365259511233E-4</v>
      </c>
      <c r="H64" s="26"/>
      <c r="I64" s="27"/>
      <c r="J64" s="27"/>
      <c r="K64" s="27"/>
      <c r="M64" s="26"/>
      <c r="N64" s="27"/>
      <c r="O64" s="27"/>
      <c r="P64" s="27"/>
    </row>
    <row r="65" spans="1:16" ht="16.5" customHeight="1" x14ac:dyDescent="0.2">
      <c r="A65" s="28" t="s">
        <v>243</v>
      </c>
      <c r="B65" s="5">
        <v>72</v>
      </c>
      <c r="C65" s="5">
        <v>4536</v>
      </c>
      <c r="D65" s="5">
        <v>86</v>
      </c>
      <c r="E65" s="29">
        <f t="shared" si="1"/>
        <v>6.7405514711645477E-4</v>
      </c>
      <c r="H65" s="26"/>
      <c r="I65" s="27"/>
      <c r="J65" s="27"/>
      <c r="K65" s="27"/>
      <c r="M65" s="26"/>
      <c r="N65" s="27"/>
      <c r="O65" s="27"/>
      <c r="P65" s="27"/>
    </row>
    <row r="66" spans="1:16" ht="16.5" customHeight="1" x14ac:dyDescent="0.2">
      <c r="A66" s="28" t="s">
        <v>89</v>
      </c>
      <c r="B66" s="5">
        <v>80</v>
      </c>
      <c r="C66" s="5">
        <v>9204</v>
      </c>
      <c r="D66" s="5">
        <v>85</v>
      </c>
      <c r="E66" s="29">
        <f t="shared" si="1"/>
        <v>6.66217296568589E-4</v>
      </c>
      <c r="H66" s="26"/>
      <c r="I66" s="27"/>
      <c r="J66" s="27"/>
      <c r="K66" s="27"/>
      <c r="M66" s="26"/>
      <c r="N66" s="27"/>
      <c r="O66" s="27"/>
      <c r="P66" s="27"/>
    </row>
    <row r="67" spans="1:16" ht="16.5" customHeight="1" x14ac:dyDescent="0.2">
      <c r="A67" s="28" t="s">
        <v>214</v>
      </c>
      <c r="B67" s="5">
        <v>0</v>
      </c>
      <c r="C67" s="5">
        <v>7418</v>
      </c>
      <c r="D67" s="5">
        <v>78</v>
      </c>
      <c r="E67" s="29">
        <f t="shared" si="1"/>
        <v>6.1135234273352874E-4</v>
      </c>
      <c r="H67" s="26"/>
      <c r="I67" s="27"/>
      <c r="J67" s="27"/>
      <c r="K67" s="27"/>
      <c r="M67" s="26"/>
      <c r="N67" s="27"/>
      <c r="O67" s="27"/>
      <c r="P67" s="27"/>
    </row>
    <row r="68" spans="1:16" ht="16.5" customHeight="1" x14ac:dyDescent="0.2">
      <c r="A68" s="28" t="s">
        <v>96</v>
      </c>
      <c r="B68" s="5">
        <v>48</v>
      </c>
      <c r="C68" s="5">
        <v>2688</v>
      </c>
      <c r="D68" s="5">
        <v>55</v>
      </c>
      <c r="E68" s="29">
        <f t="shared" si="1"/>
        <v>4.3108178013261643E-4</v>
      </c>
      <c r="H68" s="26"/>
      <c r="I68" s="27"/>
      <c r="J68" s="27"/>
      <c r="K68" s="27"/>
      <c r="M68" s="26"/>
      <c r="N68" s="27"/>
      <c r="O68" s="27"/>
      <c r="P68" s="27"/>
    </row>
    <row r="69" spans="1:16" ht="16.5" customHeight="1" x14ac:dyDescent="0.2">
      <c r="A69" s="28" t="s">
        <v>251</v>
      </c>
      <c r="B69" s="5">
        <v>44</v>
      </c>
      <c r="C69" s="5">
        <v>2772</v>
      </c>
      <c r="D69" s="5">
        <v>53</v>
      </c>
      <c r="E69" s="29">
        <f t="shared" si="1"/>
        <v>4.1540607903688495E-4</v>
      </c>
      <c r="H69" s="26"/>
      <c r="I69" s="27"/>
      <c r="J69" s="27"/>
      <c r="K69" s="27"/>
      <c r="M69" s="26"/>
      <c r="N69" s="27"/>
      <c r="O69" s="27"/>
      <c r="P69" s="27"/>
    </row>
    <row r="70" spans="1:16" ht="16.5" customHeight="1" x14ac:dyDescent="0.2">
      <c r="A70" s="28" t="s">
        <v>93</v>
      </c>
      <c r="B70" s="5">
        <v>40</v>
      </c>
      <c r="C70" s="5">
        <v>2595</v>
      </c>
      <c r="D70" s="5">
        <v>52</v>
      </c>
      <c r="E70" s="29">
        <f t="shared" si="1"/>
        <v>4.0756822848901918E-4</v>
      </c>
      <c r="H70" s="26"/>
      <c r="I70" s="27"/>
      <c r="J70" s="27"/>
      <c r="K70" s="27"/>
      <c r="M70" s="26"/>
      <c r="N70" s="27"/>
      <c r="O70" s="27"/>
      <c r="P70" s="27"/>
    </row>
    <row r="71" spans="1:16" ht="16.5" customHeight="1" x14ac:dyDescent="0.2">
      <c r="A71" s="28" t="s">
        <v>246</v>
      </c>
      <c r="B71" s="5">
        <v>40</v>
      </c>
      <c r="C71" s="5">
        <v>4800</v>
      </c>
      <c r="D71" s="5">
        <v>48</v>
      </c>
      <c r="E71" s="29">
        <f t="shared" si="1"/>
        <v>3.7621682629755617E-4</v>
      </c>
      <c r="H71" s="26"/>
      <c r="I71" s="27"/>
      <c r="J71" s="27"/>
      <c r="K71" s="27"/>
      <c r="M71" s="26"/>
      <c r="N71" s="27"/>
      <c r="O71" s="27"/>
      <c r="P71" s="27"/>
    </row>
    <row r="72" spans="1:16" ht="16.5" customHeight="1" x14ac:dyDescent="0.2">
      <c r="A72" s="28" t="s">
        <v>253</v>
      </c>
      <c r="B72" s="5">
        <v>40</v>
      </c>
      <c r="C72" s="5">
        <v>4800</v>
      </c>
      <c r="D72" s="5">
        <v>48</v>
      </c>
      <c r="E72" s="29">
        <f t="shared" si="1"/>
        <v>3.7621682629755617E-4</v>
      </c>
      <c r="H72" s="26"/>
      <c r="I72" s="27"/>
      <c r="J72" s="27"/>
      <c r="K72" s="27"/>
      <c r="M72" s="26"/>
      <c r="N72" s="27"/>
      <c r="O72" s="27"/>
      <c r="P72" s="27"/>
    </row>
    <row r="73" spans="1:16" ht="16.5" customHeight="1" x14ac:dyDescent="0.2">
      <c r="A73" s="28" t="s">
        <v>248</v>
      </c>
      <c r="B73" s="5">
        <v>41</v>
      </c>
      <c r="C73" s="5">
        <v>3443</v>
      </c>
      <c r="D73" s="5">
        <v>44</v>
      </c>
      <c r="E73" s="29">
        <f t="shared" si="1"/>
        <v>3.4486542410609315E-4</v>
      </c>
      <c r="H73" s="26"/>
      <c r="I73" s="27"/>
      <c r="J73" s="27"/>
      <c r="K73" s="27"/>
      <c r="M73" s="26"/>
      <c r="N73" s="27"/>
      <c r="O73" s="27"/>
      <c r="P73" s="27"/>
    </row>
    <row r="74" spans="1:16" ht="16.5" customHeight="1" x14ac:dyDescent="0.2">
      <c r="A74" s="28" t="s">
        <v>95</v>
      </c>
      <c r="B74" s="5">
        <v>40</v>
      </c>
      <c r="C74" s="5">
        <v>4440</v>
      </c>
      <c r="D74" s="5">
        <v>40</v>
      </c>
      <c r="E74" s="29">
        <f t="shared" si="1"/>
        <v>3.1351402191463014E-4</v>
      </c>
      <c r="H74" s="26"/>
      <c r="I74" s="27"/>
      <c r="J74" s="27"/>
      <c r="K74" s="27"/>
      <c r="M74" s="26"/>
      <c r="N74" s="27"/>
      <c r="O74" s="27"/>
      <c r="P74" s="27"/>
    </row>
    <row r="75" spans="1:16" ht="16.5" customHeight="1" x14ac:dyDescent="0.2">
      <c r="A75" s="28" t="s">
        <v>249</v>
      </c>
      <c r="B75" s="5">
        <v>0</v>
      </c>
      <c r="C75" s="5">
        <v>1821</v>
      </c>
      <c r="D75" s="5">
        <v>25</v>
      </c>
      <c r="E75" s="29">
        <f t="shared" si="1"/>
        <v>1.9594626369664382E-4</v>
      </c>
      <c r="H75" s="26"/>
      <c r="I75" s="27"/>
      <c r="J75" s="27"/>
      <c r="K75" s="27"/>
      <c r="M75" s="26"/>
      <c r="N75" s="27"/>
      <c r="O75" s="27"/>
      <c r="P75" s="27"/>
    </row>
    <row r="76" spans="1:16" ht="16.5" customHeight="1" x14ac:dyDescent="0.2">
      <c r="A76" s="28" t="s">
        <v>252</v>
      </c>
      <c r="B76" s="5">
        <v>20</v>
      </c>
      <c r="C76" s="5">
        <v>2400</v>
      </c>
      <c r="D76" s="5">
        <v>24</v>
      </c>
      <c r="E76" s="29">
        <f t="shared" si="1"/>
        <v>1.8810841314877808E-4</v>
      </c>
      <c r="H76" s="26"/>
      <c r="I76" s="27"/>
      <c r="J76" s="27"/>
      <c r="K76" s="27"/>
      <c r="M76" s="26"/>
      <c r="N76" s="27"/>
      <c r="O76" s="27"/>
      <c r="P76" s="27"/>
    </row>
    <row r="77" spans="1:16" ht="16.5" customHeight="1" x14ac:dyDescent="0.2">
      <c r="A77" s="28" t="s">
        <v>98</v>
      </c>
      <c r="B77" s="5">
        <v>20</v>
      </c>
      <c r="C77" s="5">
        <v>2400</v>
      </c>
      <c r="D77" s="5">
        <v>24</v>
      </c>
      <c r="E77" s="29">
        <f t="shared" si="1"/>
        <v>1.8810841314877808E-4</v>
      </c>
      <c r="H77" s="26"/>
      <c r="I77" s="27"/>
      <c r="J77" s="27"/>
      <c r="K77" s="27"/>
      <c r="M77" s="26"/>
      <c r="N77" s="27"/>
      <c r="O77" s="27"/>
      <c r="P77" s="27"/>
    </row>
    <row r="78" spans="1:16" ht="16.5" customHeight="1" x14ac:dyDescent="0.2">
      <c r="A78" s="28" t="s">
        <v>247</v>
      </c>
      <c r="B78" s="5">
        <v>20</v>
      </c>
      <c r="C78" s="5">
        <v>1120</v>
      </c>
      <c r="D78" s="5">
        <v>23</v>
      </c>
      <c r="E78" s="29">
        <f t="shared" si="1"/>
        <v>1.8027056260091232E-4</v>
      </c>
      <c r="H78" s="26"/>
      <c r="I78" s="27"/>
      <c r="J78" s="27"/>
      <c r="K78" s="27"/>
      <c r="M78" s="26"/>
      <c r="N78" s="27"/>
      <c r="O78" s="27"/>
      <c r="P78" s="27"/>
    </row>
    <row r="79" spans="1:16" ht="16.5" customHeight="1" x14ac:dyDescent="0.2">
      <c r="A79" s="28" t="s">
        <v>250</v>
      </c>
      <c r="B79" s="5">
        <v>20</v>
      </c>
      <c r="C79" s="5">
        <v>1400</v>
      </c>
      <c r="D79" s="5">
        <v>22</v>
      </c>
      <c r="E79" s="29">
        <f t="shared" si="1"/>
        <v>1.7243271205304658E-4</v>
      </c>
      <c r="H79" s="26"/>
      <c r="I79" s="27"/>
      <c r="J79" s="27"/>
      <c r="K79" s="27"/>
      <c r="M79" s="26"/>
      <c r="N79" s="27"/>
      <c r="O79" s="27"/>
      <c r="P79" s="27"/>
    </row>
    <row r="80" spans="1:16" ht="16.5" customHeight="1" x14ac:dyDescent="0.2">
      <c r="A80" s="28" t="s">
        <v>244</v>
      </c>
      <c r="B80" s="5">
        <v>20</v>
      </c>
      <c r="C80" s="5">
        <v>2280</v>
      </c>
      <c r="D80" s="5">
        <v>21</v>
      </c>
      <c r="E80" s="29">
        <f t="shared" si="1"/>
        <v>1.6459486150518081E-4</v>
      </c>
      <c r="H80" s="26"/>
      <c r="I80" s="27"/>
      <c r="J80" s="27"/>
      <c r="K80" s="27"/>
      <c r="M80" s="26"/>
      <c r="N80" s="27"/>
      <c r="O80" s="27"/>
      <c r="P80" s="27"/>
    </row>
    <row r="81" spans="1:19" ht="16.5" customHeight="1" x14ac:dyDescent="0.2">
      <c r="A81" s="28" t="s">
        <v>99</v>
      </c>
      <c r="B81" s="5">
        <v>20</v>
      </c>
      <c r="C81" s="5">
        <v>2220</v>
      </c>
      <c r="D81" s="5">
        <v>20</v>
      </c>
      <c r="E81" s="29">
        <f t="shared" si="1"/>
        <v>1.5675701095731507E-4</v>
      </c>
      <c r="H81" s="26"/>
      <c r="I81" s="27"/>
      <c r="J81" s="27"/>
      <c r="K81" s="27"/>
      <c r="M81" s="26"/>
      <c r="N81" s="27"/>
      <c r="O81" s="27"/>
      <c r="P81" s="27"/>
    </row>
    <row r="82" spans="1:19" ht="16.5" customHeight="1" x14ac:dyDescent="0.2">
      <c r="A82" s="28" t="s">
        <v>100</v>
      </c>
      <c r="B82" s="5">
        <v>20</v>
      </c>
      <c r="C82" s="5">
        <v>2160</v>
      </c>
      <c r="D82" s="5">
        <v>19</v>
      </c>
      <c r="E82" s="29">
        <f t="shared" si="1"/>
        <v>1.489191604094493E-4</v>
      </c>
      <c r="H82" s="26"/>
      <c r="I82" s="27"/>
      <c r="J82" s="27"/>
      <c r="K82" s="27"/>
      <c r="M82" s="26"/>
      <c r="N82" s="27"/>
      <c r="O82" s="27"/>
      <c r="P82" s="27"/>
    </row>
    <row r="83" spans="1:19" ht="16.5" customHeight="1" x14ac:dyDescent="0.2">
      <c r="A83" s="28" t="s">
        <v>101</v>
      </c>
      <c r="B83" s="5">
        <v>20</v>
      </c>
      <c r="C83" s="5">
        <v>2160</v>
      </c>
      <c r="D83" s="5">
        <v>19</v>
      </c>
      <c r="E83" s="29">
        <f t="shared" si="1"/>
        <v>1.489191604094493E-4</v>
      </c>
      <c r="H83" s="26"/>
      <c r="I83" s="27"/>
      <c r="J83" s="27"/>
      <c r="K83" s="27"/>
      <c r="M83" s="26"/>
      <c r="N83" s="27"/>
      <c r="O83" s="27"/>
      <c r="P83" s="27"/>
    </row>
    <row r="84" spans="1:19" ht="16.5" customHeight="1" x14ac:dyDescent="0.2">
      <c r="A84" s="28" t="s">
        <v>102</v>
      </c>
      <c r="B84" s="5">
        <v>20</v>
      </c>
      <c r="C84" s="5">
        <v>2160</v>
      </c>
      <c r="D84" s="5">
        <v>19</v>
      </c>
      <c r="E84" s="29">
        <f t="shared" si="1"/>
        <v>1.489191604094493E-4</v>
      </c>
      <c r="H84" s="26"/>
      <c r="I84" s="27"/>
      <c r="J84" s="27"/>
      <c r="K84" s="27"/>
      <c r="M84" s="26"/>
      <c r="N84" s="27"/>
      <c r="O84" s="27"/>
      <c r="P84" s="27"/>
    </row>
    <row r="85" spans="1:19" ht="16.5" customHeight="1" x14ac:dyDescent="0.2">
      <c r="A85" s="28" t="s">
        <v>213</v>
      </c>
      <c r="B85" s="5">
        <v>0</v>
      </c>
      <c r="C85" s="5">
        <v>1</v>
      </c>
      <c r="D85" s="5">
        <v>1</v>
      </c>
      <c r="E85" s="130">
        <f t="shared" si="1"/>
        <v>7.8378505478657535E-6</v>
      </c>
      <c r="H85" s="26"/>
      <c r="I85" s="27"/>
      <c r="J85" s="27"/>
      <c r="K85" s="27"/>
      <c r="M85" s="26"/>
      <c r="N85" s="27"/>
      <c r="O85" s="27"/>
      <c r="P85" s="27"/>
    </row>
    <row r="86" spans="1:19" ht="16.5" customHeight="1" x14ac:dyDescent="0.2">
      <c r="A86" s="30" t="s">
        <v>103</v>
      </c>
      <c r="B86" s="20">
        <f>SUM(B13:B85)</f>
        <v>107524</v>
      </c>
      <c r="C86" s="20">
        <f>SUM(C13:C85)</f>
        <v>7843922</v>
      </c>
      <c r="D86" s="20">
        <f>SUM(D13:D85)</f>
        <v>127586</v>
      </c>
      <c r="E86" s="31">
        <f>SUM(E13:E85)</f>
        <v>0.99999999999999989</v>
      </c>
      <c r="Q86" s="24"/>
      <c r="R86" s="24"/>
      <c r="S86" s="24"/>
    </row>
  </sheetData>
  <sortState xmlns:xlrd2="http://schemas.microsoft.com/office/spreadsheetml/2017/richdata2" ref="A13:D85">
    <sortCondition descending="1" ref="D13:D85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1"/>
  <sheetViews>
    <sheetView showGridLines="0" topLeftCell="A19" zoomScaleNormal="100" zoomScalePageLayoutView="110" workbookViewId="0">
      <selection activeCell="A41" sqref="A4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32"/>
      <c r="B11" s="4"/>
      <c r="C11" s="4"/>
      <c r="D11" s="4"/>
      <c r="E11" s="5" t="str">
        <f>Principal!C11</f>
        <v>Datos al 31/05/2023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28" t="s">
        <v>46</v>
      </c>
      <c r="B13" s="5">
        <v>14607</v>
      </c>
      <c r="C13" s="5">
        <v>1108836</v>
      </c>
      <c r="D13" s="5">
        <v>16842</v>
      </c>
      <c r="E13" s="33">
        <f>+D13/$D$51</f>
        <v>0.16074905509105486</v>
      </c>
    </row>
    <row r="14" spans="1:6" ht="16.5" customHeight="1" x14ac:dyDescent="0.2">
      <c r="A14" s="28" t="s">
        <v>47</v>
      </c>
      <c r="B14" s="5">
        <v>13600</v>
      </c>
      <c r="C14" s="5">
        <v>994945</v>
      </c>
      <c r="D14" s="5">
        <v>14675</v>
      </c>
      <c r="E14" s="33">
        <f>+D14/$D$51</f>
        <v>0.14006604818081167</v>
      </c>
    </row>
    <row r="15" spans="1:6" ht="16.5" customHeight="1" x14ac:dyDescent="0.2">
      <c r="A15" s="28" t="s">
        <v>49</v>
      </c>
      <c r="B15" s="5">
        <v>8868</v>
      </c>
      <c r="C15" s="5">
        <v>728150</v>
      </c>
      <c r="D15" s="5">
        <v>9954</v>
      </c>
      <c r="E15" s="33">
        <f>+D15/$D$51</f>
        <v>9.5006299392967591E-2</v>
      </c>
    </row>
    <row r="16" spans="1:6" ht="16.5" customHeight="1" x14ac:dyDescent="0.2">
      <c r="A16" s="28" t="s">
        <v>54</v>
      </c>
      <c r="B16" s="5">
        <v>8197</v>
      </c>
      <c r="C16" s="5">
        <v>573032</v>
      </c>
      <c r="D16" s="5">
        <v>9309</v>
      </c>
      <c r="E16" s="33">
        <f>+D16/$D$51</f>
        <v>8.8850074447371433E-2</v>
      </c>
    </row>
    <row r="17" spans="1:5" ht="16.5" customHeight="1" x14ac:dyDescent="0.2">
      <c r="A17" s="28" t="s">
        <v>50</v>
      </c>
      <c r="B17" s="5">
        <v>5944</v>
      </c>
      <c r="C17" s="5">
        <v>521258</v>
      </c>
      <c r="D17" s="5">
        <v>6962</v>
      </c>
      <c r="E17" s="33">
        <f>+D17/$D$51</f>
        <v>6.6449051273240939E-2</v>
      </c>
    </row>
    <row r="18" spans="1:5" ht="16.5" customHeight="1" x14ac:dyDescent="0.2">
      <c r="A18" s="28" t="s">
        <v>51</v>
      </c>
      <c r="B18" s="5">
        <v>5528</v>
      </c>
      <c r="C18" s="5">
        <v>437901</v>
      </c>
      <c r="D18" s="5">
        <v>6253</v>
      </c>
      <c r="E18" s="33">
        <f>+D18/$D$51</f>
        <v>5.9681976100484861E-2</v>
      </c>
    </row>
    <row r="19" spans="1:5" ht="16.5" customHeight="1" x14ac:dyDescent="0.2">
      <c r="A19" s="28" t="s">
        <v>52</v>
      </c>
      <c r="B19" s="5">
        <v>4850</v>
      </c>
      <c r="C19" s="5">
        <v>339166</v>
      </c>
      <c r="D19" s="5">
        <v>5632</v>
      </c>
      <c r="E19" s="33">
        <f>+D19/$D$51</f>
        <v>5.3754819990073685E-2</v>
      </c>
    </row>
    <row r="20" spans="1:5" ht="16.5" customHeight="1" x14ac:dyDescent="0.2">
      <c r="A20" s="28" t="s">
        <v>55</v>
      </c>
      <c r="B20" s="5">
        <v>4235</v>
      </c>
      <c r="C20" s="5">
        <v>285464</v>
      </c>
      <c r="D20" s="5">
        <v>5200</v>
      </c>
      <c r="E20" s="33">
        <f>+D20/$D$51</f>
        <v>4.9631580956744172E-2</v>
      </c>
    </row>
    <row r="21" spans="1:5" ht="16.5" customHeight="1" x14ac:dyDescent="0.2">
      <c r="A21" s="28" t="s">
        <v>53</v>
      </c>
      <c r="B21" s="5">
        <v>3904</v>
      </c>
      <c r="C21" s="5">
        <v>350897</v>
      </c>
      <c r="D21" s="5">
        <v>4928</v>
      </c>
      <c r="E21" s="33">
        <f>+D21/$D$51</f>
        <v>4.7035467491314473E-2</v>
      </c>
    </row>
    <row r="22" spans="1:5" ht="16.5" customHeight="1" x14ac:dyDescent="0.2">
      <c r="A22" s="28" t="s">
        <v>61</v>
      </c>
      <c r="B22" s="5">
        <v>2334</v>
      </c>
      <c r="C22" s="5">
        <v>164464</v>
      </c>
      <c r="D22" s="5">
        <v>2840</v>
      </c>
      <c r="E22" s="33">
        <f>+D22/$D$51</f>
        <v>2.7106478830221815E-2</v>
      </c>
    </row>
    <row r="23" spans="1:5" ht="16.5" customHeight="1" x14ac:dyDescent="0.2">
      <c r="A23" s="28" t="s">
        <v>62</v>
      </c>
      <c r="B23" s="5">
        <v>2291</v>
      </c>
      <c r="C23" s="5">
        <v>188778</v>
      </c>
      <c r="D23" s="5">
        <v>2644</v>
      </c>
      <c r="E23" s="33">
        <f>+D23/$D$51</f>
        <v>2.5235750009544533E-2</v>
      </c>
    </row>
    <row r="24" spans="1:5" ht="16.5" customHeight="1" x14ac:dyDescent="0.2">
      <c r="A24" s="28" t="s">
        <v>57</v>
      </c>
      <c r="B24" s="5">
        <v>2120</v>
      </c>
      <c r="C24" s="5">
        <v>159781</v>
      </c>
      <c r="D24" s="5">
        <v>2587</v>
      </c>
      <c r="E24" s="33">
        <f>+D24/$D$51</f>
        <v>2.4691711525980223E-2</v>
      </c>
    </row>
    <row r="25" spans="1:5" ht="16.5" customHeight="1" x14ac:dyDescent="0.2">
      <c r="A25" s="28" t="s">
        <v>58</v>
      </c>
      <c r="B25" s="5">
        <v>1932</v>
      </c>
      <c r="C25" s="5">
        <v>180753</v>
      </c>
      <c r="D25" s="5">
        <v>2340</v>
      </c>
      <c r="E25" s="33">
        <f>+D25/$D$51</f>
        <v>2.2334211430534875E-2</v>
      </c>
    </row>
    <row r="26" spans="1:5" ht="16.5" customHeight="1" x14ac:dyDescent="0.2">
      <c r="A26" s="28" t="s">
        <v>68</v>
      </c>
      <c r="B26" s="5">
        <v>1874</v>
      </c>
      <c r="C26" s="5">
        <v>136052</v>
      </c>
      <c r="D26" s="5">
        <v>2312</v>
      </c>
      <c r="E26" s="33">
        <f>+D26/$D$51</f>
        <v>2.2066964456152405E-2</v>
      </c>
    </row>
    <row r="27" spans="1:5" ht="16.5" customHeight="1" x14ac:dyDescent="0.2">
      <c r="A27" s="28" t="s">
        <v>65</v>
      </c>
      <c r="B27" s="5">
        <v>1775</v>
      </c>
      <c r="C27" s="5">
        <v>150521</v>
      </c>
      <c r="D27" s="5">
        <v>1992</v>
      </c>
      <c r="E27" s="33">
        <f>+D27/$D$51</f>
        <v>1.9012713320352766E-2</v>
      </c>
    </row>
    <row r="28" spans="1:5" ht="16.5" customHeight="1" x14ac:dyDescent="0.2">
      <c r="A28" s="28" t="s">
        <v>64</v>
      </c>
      <c r="B28" s="5">
        <v>1522</v>
      </c>
      <c r="C28" s="5">
        <v>111412</v>
      </c>
      <c r="D28" s="5">
        <v>1876</v>
      </c>
      <c r="E28" s="33">
        <f>+D28/$D$51</f>
        <v>1.7905547283625395E-2</v>
      </c>
    </row>
    <row r="29" spans="1:5" ht="16.5" customHeight="1" x14ac:dyDescent="0.2">
      <c r="A29" s="28" t="s">
        <v>63</v>
      </c>
      <c r="B29" s="5">
        <v>1410</v>
      </c>
      <c r="C29" s="5">
        <v>95423</v>
      </c>
      <c r="D29" s="5">
        <v>1620</v>
      </c>
      <c r="E29" s="33">
        <f>+D29/$D$51</f>
        <v>1.5462146374985683E-2</v>
      </c>
    </row>
    <row r="30" spans="1:5" ht="16.5" customHeight="1" x14ac:dyDescent="0.2">
      <c r="A30" s="28" t="s">
        <v>59</v>
      </c>
      <c r="B30" s="5">
        <v>1323</v>
      </c>
      <c r="C30" s="5">
        <v>88687</v>
      </c>
      <c r="D30" s="5">
        <v>1609</v>
      </c>
      <c r="E30" s="33">
        <f>+D30/$D$51</f>
        <v>1.535715649219257E-2</v>
      </c>
    </row>
    <row r="31" spans="1:5" ht="16.5" customHeight="1" x14ac:dyDescent="0.2">
      <c r="A31" s="28" t="s">
        <v>67</v>
      </c>
      <c r="B31" s="5">
        <v>1095</v>
      </c>
      <c r="C31" s="5">
        <v>74176</v>
      </c>
      <c r="D31" s="5">
        <v>1310</v>
      </c>
      <c r="E31" s="33">
        <f>+D31/$D$51</f>
        <v>1.250334058717978E-2</v>
      </c>
    </row>
    <row r="32" spans="1:5" ht="16.5" customHeight="1" x14ac:dyDescent="0.2">
      <c r="A32" s="28" t="s">
        <v>71</v>
      </c>
      <c r="B32" s="5">
        <v>426</v>
      </c>
      <c r="C32" s="5">
        <v>25914</v>
      </c>
      <c r="D32" s="5">
        <v>531</v>
      </c>
      <c r="E32" s="33">
        <f>+D32/$D$51</f>
        <v>5.0681479784675295E-3</v>
      </c>
    </row>
    <row r="33" spans="1:5" ht="16.5" customHeight="1" x14ac:dyDescent="0.2">
      <c r="A33" s="28" t="s">
        <v>86</v>
      </c>
      <c r="B33" s="5">
        <v>410</v>
      </c>
      <c r="C33" s="5">
        <v>24430</v>
      </c>
      <c r="D33" s="5">
        <v>501</v>
      </c>
      <c r="E33" s="33">
        <f>+D33/$D$51</f>
        <v>4.7818119344863134E-3</v>
      </c>
    </row>
    <row r="34" spans="1:5" ht="16.5" customHeight="1" x14ac:dyDescent="0.2">
      <c r="A34" s="28" t="s">
        <v>72</v>
      </c>
      <c r="B34" s="5">
        <v>385</v>
      </c>
      <c r="C34" s="5">
        <v>34790</v>
      </c>
      <c r="D34" s="5">
        <v>434</v>
      </c>
      <c r="E34" s="33">
        <f>+D34/$D$51</f>
        <v>4.1423281029282629E-3</v>
      </c>
    </row>
    <row r="35" spans="1:5" ht="16.5" customHeight="1" x14ac:dyDescent="0.2">
      <c r="A35" s="28" t="s">
        <v>70</v>
      </c>
      <c r="B35" s="5">
        <v>309</v>
      </c>
      <c r="C35" s="5">
        <v>30474</v>
      </c>
      <c r="D35" s="5">
        <v>409</v>
      </c>
      <c r="E35" s="33">
        <f>+D35/$D$51</f>
        <v>3.9037147329439165E-3</v>
      </c>
    </row>
    <row r="36" spans="1:5" ht="16.5" customHeight="1" x14ac:dyDescent="0.2">
      <c r="A36" s="28" t="s">
        <v>84</v>
      </c>
      <c r="B36" s="5">
        <v>272</v>
      </c>
      <c r="C36" s="5">
        <v>19270</v>
      </c>
      <c r="D36" s="5">
        <v>319</v>
      </c>
      <c r="E36" s="33">
        <f>+D36/$D$51</f>
        <v>3.0447066010002672E-3</v>
      </c>
    </row>
    <row r="37" spans="1:5" ht="16.5" customHeight="1" x14ac:dyDescent="0.2">
      <c r="A37" s="28" t="s">
        <v>75</v>
      </c>
      <c r="B37" s="5">
        <v>296</v>
      </c>
      <c r="C37" s="5">
        <v>21520</v>
      </c>
      <c r="D37" s="5">
        <v>312</v>
      </c>
      <c r="E37" s="33">
        <f>+D37/$D$51</f>
        <v>2.9778948574046499E-3</v>
      </c>
    </row>
    <row r="38" spans="1:5" ht="16.5" customHeight="1" x14ac:dyDescent="0.2">
      <c r="A38" s="28" t="s">
        <v>78</v>
      </c>
      <c r="B38" s="5">
        <v>200</v>
      </c>
      <c r="C38" s="5">
        <v>14400</v>
      </c>
      <c r="D38" s="5">
        <v>240</v>
      </c>
      <c r="E38" s="33">
        <f>+D38/$D$51</f>
        <v>2.2906883518497307E-3</v>
      </c>
    </row>
    <row r="39" spans="1:5" ht="16.5" customHeight="1" x14ac:dyDescent="0.2">
      <c r="A39" s="28" t="s">
        <v>81</v>
      </c>
      <c r="B39" s="5">
        <v>160</v>
      </c>
      <c r="C39" s="5">
        <v>14280</v>
      </c>
      <c r="D39" s="5">
        <v>214</v>
      </c>
      <c r="E39" s="33">
        <f>+D39/$D$51</f>
        <v>2.0425304470660099E-3</v>
      </c>
    </row>
    <row r="40" spans="1:5" ht="16.5" customHeight="1" x14ac:dyDescent="0.2">
      <c r="A40" s="28" t="s">
        <v>82</v>
      </c>
      <c r="B40" s="5">
        <v>162</v>
      </c>
      <c r="C40" s="5">
        <v>10368</v>
      </c>
      <c r="D40" s="5">
        <v>205</v>
      </c>
      <c r="E40" s="33">
        <f>+D40/$D$51</f>
        <v>1.9566296338716449E-3</v>
      </c>
    </row>
    <row r="41" spans="1:5" ht="16.5" customHeight="1" x14ac:dyDescent="0.2">
      <c r="A41" s="28" t="s">
        <v>88</v>
      </c>
      <c r="B41" s="5">
        <v>154</v>
      </c>
      <c r="C41" s="5">
        <v>10288</v>
      </c>
      <c r="D41" s="5">
        <v>173</v>
      </c>
      <c r="E41" s="33">
        <f>+D41/$D$51</f>
        <v>1.6512045202916809E-3</v>
      </c>
    </row>
    <row r="42" spans="1:5" ht="16.5" customHeight="1" x14ac:dyDescent="0.2">
      <c r="A42" s="28" t="s">
        <v>69</v>
      </c>
      <c r="B42" s="5">
        <v>121</v>
      </c>
      <c r="C42" s="5">
        <v>6776</v>
      </c>
      <c r="D42" s="5">
        <v>129</v>
      </c>
      <c r="E42" s="33">
        <f>+D42/$D$51</f>
        <v>1.2312449891192304E-3</v>
      </c>
    </row>
    <row r="43" spans="1:5" ht="16.5" customHeight="1" x14ac:dyDescent="0.2">
      <c r="A43" s="28" t="s">
        <v>66</v>
      </c>
      <c r="B43" s="5">
        <v>120</v>
      </c>
      <c r="C43" s="5">
        <v>6720</v>
      </c>
      <c r="D43" s="5">
        <v>126</v>
      </c>
      <c r="E43" s="33">
        <f>+D43/$D$51</f>
        <v>1.2026113847211086E-3</v>
      </c>
    </row>
    <row r="44" spans="1:5" ht="16.5" customHeight="1" x14ac:dyDescent="0.2">
      <c r="A44" s="28" t="s">
        <v>90</v>
      </c>
      <c r="B44" s="5">
        <v>80</v>
      </c>
      <c r="C44" s="5">
        <v>4780</v>
      </c>
      <c r="D44" s="5">
        <v>96</v>
      </c>
      <c r="E44" s="33">
        <f>+D44/$D$51</f>
        <v>9.1627534073989239E-4</v>
      </c>
    </row>
    <row r="45" spans="1:5" ht="16.5" customHeight="1" x14ac:dyDescent="0.2">
      <c r="A45" s="28" t="s">
        <v>96</v>
      </c>
      <c r="B45" s="5">
        <v>48</v>
      </c>
      <c r="C45" s="5">
        <v>2688</v>
      </c>
      <c r="D45" s="5">
        <v>55</v>
      </c>
      <c r="E45" s="33">
        <f>+D45/$D$51</f>
        <v>5.2494941396556336E-4</v>
      </c>
    </row>
    <row r="46" spans="1:5" ht="16.5" customHeight="1" x14ac:dyDescent="0.2">
      <c r="A46" s="28" t="s">
        <v>94</v>
      </c>
      <c r="B46" s="5">
        <v>44</v>
      </c>
      <c r="C46" s="5">
        <v>2640</v>
      </c>
      <c r="D46" s="5">
        <v>52</v>
      </c>
      <c r="E46" s="139">
        <f>+D46/$D$51</f>
        <v>4.9631580956744172E-4</v>
      </c>
    </row>
    <row r="47" spans="1:5" ht="16.5" customHeight="1" x14ac:dyDescent="0.2">
      <c r="A47" s="28" t="s">
        <v>91</v>
      </c>
      <c r="B47" s="5">
        <v>20</v>
      </c>
      <c r="C47" s="5">
        <v>2400</v>
      </c>
      <c r="D47" s="5">
        <v>24</v>
      </c>
      <c r="E47" s="139">
        <f>+D47/$D$51</f>
        <v>2.290688351849731E-4</v>
      </c>
    </row>
    <row r="48" spans="1:5" ht="16.5" customHeight="1" x14ac:dyDescent="0.2">
      <c r="A48" s="28" t="s">
        <v>80</v>
      </c>
      <c r="B48" s="5">
        <v>21</v>
      </c>
      <c r="C48" s="5">
        <v>2352</v>
      </c>
      <c r="D48" s="5">
        <v>24</v>
      </c>
      <c r="E48" s="139">
        <f>+D48/$D$51</f>
        <v>2.290688351849731E-4</v>
      </c>
    </row>
    <row r="49" spans="1:5" ht="16.5" customHeight="1" x14ac:dyDescent="0.2">
      <c r="A49" s="28" t="s">
        <v>247</v>
      </c>
      <c r="B49" s="5">
        <v>20</v>
      </c>
      <c r="C49" s="5">
        <v>1120</v>
      </c>
      <c r="D49" s="5">
        <v>23</v>
      </c>
      <c r="E49" s="139">
        <f>+D49/$D$51</f>
        <v>2.195243003855992E-4</v>
      </c>
    </row>
    <row r="50" spans="1:5" ht="16.5" customHeight="1" x14ac:dyDescent="0.2">
      <c r="A50" s="28" t="s">
        <v>248</v>
      </c>
      <c r="B50" s="5">
        <v>21</v>
      </c>
      <c r="C50" s="5">
        <v>1043</v>
      </c>
      <c r="D50" s="5">
        <v>20</v>
      </c>
      <c r="E50" s="139">
        <f>+D50/$D$51</f>
        <v>1.9089069598747757E-4</v>
      </c>
    </row>
    <row r="51" spans="1:5" ht="16.5" customHeight="1" x14ac:dyDescent="0.2">
      <c r="A51" s="30" t="s">
        <v>103</v>
      </c>
      <c r="B51" s="20">
        <f>SUM(B13:B50)</f>
        <v>90678</v>
      </c>
      <c r="C51" s="20">
        <f>SUM(C13:C50)</f>
        <v>6925949</v>
      </c>
      <c r="D51" s="20">
        <f>SUM(D13:D50)</f>
        <v>104772</v>
      </c>
      <c r="E51" s="31">
        <f t="shared" ref="E51" si="0">+D51/$D$51</f>
        <v>1</v>
      </c>
    </row>
  </sheetData>
  <sortState xmlns:xlrd2="http://schemas.microsoft.com/office/spreadsheetml/2017/richdata2" ref="A13:F50">
    <sortCondition descending="1" ref="D13:D50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89"/>
  <sheetViews>
    <sheetView showGridLines="0" topLeftCell="A22" zoomScaleNormal="100" zoomScalePageLayoutView="110" workbookViewId="0">
      <selection activeCell="F55" sqref="F55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32"/>
      <c r="C10" s="32"/>
      <c r="D10" s="32"/>
      <c r="E10" s="4"/>
      <c r="F10" s="4"/>
      <c r="G10" s="34"/>
      <c r="H10" s="34"/>
      <c r="I10" s="35"/>
    </row>
    <row r="11" spans="1:18" x14ac:dyDescent="0.2">
      <c r="A11" s="32"/>
      <c r="B11" s="32"/>
      <c r="C11" s="32"/>
      <c r="D11" s="32"/>
      <c r="E11" s="34"/>
      <c r="G11" s="34"/>
      <c r="H11" s="34"/>
      <c r="I11" s="35"/>
    </row>
    <row r="12" spans="1:18" x14ac:dyDescent="0.2">
      <c r="A12" s="34"/>
      <c r="B12" s="32"/>
      <c r="C12" s="32"/>
      <c r="D12" s="32"/>
      <c r="E12" s="32" t="str">
        <f>+CONCATENATE(MID(Principal!C11,1,14)," de ambas temporadas")</f>
        <v>Datos al 31/05 de ambas temporadas</v>
      </c>
      <c r="F12" s="4"/>
      <c r="G12" s="34"/>
      <c r="H12" s="34"/>
      <c r="I12" s="35"/>
    </row>
    <row r="13" spans="1:18" ht="3.75" customHeight="1" x14ac:dyDescent="0.2">
      <c r="A13" s="36"/>
      <c r="B13" s="36"/>
      <c r="C13" s="36"/>
      <c r="D13" s="36"/>
      <c r="E13" s="35"/>
      <c r="F13" s="35"/>
      <c r="G13" s="37"/>
      <c r="H13" s="37"/>
      <c r="I13" s="35"/>
    </row>
    <row r="14" spans="1:18" ht="16.5" customHeight="1" x14ac:dyDescent="0.2">
      <c r="A14" s="38" t="s">
        <v>106</v>
      </c>
      <c r="B14" s="39"/>
      <c r="C14" s="39"/>
      <c r="D14" s="40"/>
      <c r="E14" s="41" t="s">
        <v>107</v>
      </c>
      <c r="F14" s="42"/>
      <c r="G14" s="43"/>
      <c r="H14" s="44" t="s">
        <v>108</v>
      </c>
      <c r="I14" s="35"/>
    </row>
    <row r="15" spans="1:18" ht="16.5" customHeight="1" x14ac:dyDescent="0.2">
      <c r="A15" s="45" t="s">
        <v>109</v>
      </c>
      <c r="B15" s="46" t="s">
        <v>11</v>
      </c>
      <c r="C15" s="46" t="s">
        <v>12</v>
      </c>
      <c r="D15" s="47" t="s">
        <v>13</v>
      </c>
      <c r="E15" s="48" t="s">
        <v>11</v>
      </c>
      <c r="F15" s="48" t="s">
        <v>12</v>
      </c>
      <c r="G15" s="49" t="s">
        <v>13</v>
      </c>
      <c r="H15" s="50" t="s">
        <v>110</v>
      </c>
      <c r="I15" s="51"/>
      <c r="K15" s="52"/>
      <c r="L15" s="15"/>
      <c r="M15" s="15"/>
      <c r="N15" s="52"/>
      <c r="O15" s="52"/>
      <c r="P15" s="52"/>
      <c r="Q15" s="52"/>
      <c r="R15" s="53"/>
    </row>
    <row r="16" spans="1:18" ht="16.5" customHeight="1" x14ac:dyDescent="0.2">
      <c r="A16" s="54" t="s">
        <v>255</v>
      </c>
      <c r="B16" s="55">
        <v>0</v>
      </c>
      <c r="C16" s="55">
        <v>0</v>
      </c>
      <c r="D16" s="55">
        <v>0</v>
      </c>
      <c r="E16" s="56">
        <v>630</v>
      </c>
      <c r="F16" s="57">
        <v>630</v>
      </c>
      <c r="G16" s="57">
        <v>475</v>
      </c>
      <c r="H16" s="58" t="s">
        <v>112</v>
      </c>
      <c r="I16" s="59"/>
      <c r="K16" s="60"/>
      <c r="L16" s="61"/>
      <c r="M16" s="61"/>
      <c r="N16" s="19"/>
      <c r="O16" s="19"/>
      <c r="P16" s="19"/>
      <c r="Q16" s="19"/>
      <c r="R16" s="19"/>
    </row>
    <row r="17" spans="1:18" ht="16.5" customHeight="1" x14ac:dyDescent="0.2">
      <c r="A17" s="54" t="s">
        <v>215</v>
      </c>
      <c r="B17" s="55">
        <v>0</v>
      </c>
      <c r="C17" s="55">
        <v>0</v>
      </c>
      <c r="D17" s="55">
        <v>0</v>
      </c>
      <c r="E17" s="56">
        <v>0</v>
      </c>
      <c r="F17" s="57">
        <v>33082</v>
      </c>
      <c r="G17" s="57">
        <v>404</v>
      </c>
      <c r="H17" s="58" t="s">
        <v>112</v>
      </c>
      <c r="I17" s="59"/>
      <c r="K17" s="60"/>
      <c r="L17" s="61"/>
      <c r="M17" s="61"/>
      <c r="N17" s="19"/>
      <c r="O17" s="19"/>
      <c r="P17" s="19"/>
      <c r="Q17" s="19"/>
      <c r="R17" s="19"/>
    </row>
    <row r="18" spans="1:18" ht="16.5" customHeight="1" x14ac:dyDescent="0.2">
      <c r="A18" s="54" t="s">
        <v>111</v>
      </c>
      <c r="B18" s="55">
        <v>0</v>
      </c>
      <c r="C18" s="55">
        <v>0</v>
      </c>
      <c r="D18" s="55">
        <v>0</v>
      </c>
      <c r="E18" s="56">
        <v>3080</v>
      </c>
      <c r="F18" s="57">
        <v>40182</v>
      </c>
      <c r="G18" s="57">
        <v>4134</v>
      </c>
      <c r="H18" s="131" t="s">
        <v>112</v>
      </c>
      <c r="I18" s="59"/>
      <c r="K18" s="60"/>
      <c r="L18" s="61"/>
      <c r="M18" s="61"/>
      <c r="N18" s="19"/>
      <c r="O18" s="19"/>
      <c r="P18" s="19"/>
      <c r="Q18" s="19"/>
      <c r="R18" s="19"/>
    </row>
    <row r="19" spans="1:18" ht="16.5" customHeight="1" x14ac:dyDescent="0.2">
      <c r="A19" s="54" t="s">
        <v>113</v>
      </c>
      <c r="B19" s="55">
        <v>0</v>
      </c>
      <c r="C19" s="55">
        <v>0</v>
      </c>
      <c r="D19" s="55">
        <v>0</v>
      </c>
      <c r="E19" s="56">
        <v>80</v>
      </c>
      <c r="F19" s="57">
        <v>9280</v>
      </c>
      <c r="G19" s="57">
        <v>91</v>
      </c>
      <c r="H19" s="131" t="s">
        <v>112</v>
      </c>
      <c r="I19" s="59"/>
      <c r="K19" s="60"/>
      <c r="L19" s="61"/>
      <c r="M19" s="61"/>
      <c r="N19" s="19"/>
      <c r="O19" s="19"/>
      <c r="P19" s="19"/>
      <c r="Q19" s="19"/>
      <c r="R19" s="19"/>
    </row>
    <row r="20" spans="1:18" ht="16.5" customHeight="1" x14ac:dyDescent="0.2">
      <c r="A20" s="54" t="s">
        <v>114</v>
      </c>
      <c r="B20" s="55">
        <v>0</v>
      </c>
      <c r="C20" s="55">
        <v>0</v>
      </c>
      <c r="D20" s="55">
        <v>0</v>
      </c>
      <c r="E20" s="56">
        <v>8</v>
      </c>
      <c r="F20" s="57">
        <v>960</v>
      </c>
      <c r="G20" s="57">
        <v>10</v>
      </c>
      <c r="H20" s="131" t="s">
        <v>112</v>
      </c>
      <c r="I20" s="59"/>
      <c r="K20" s="60"/>
      <c r="L20" s="61"/>
      <c r="M20" s="61"/>
      <c r="N20" s="19"/>
      <c r="O20" s="19"/>
      <c r="P20" s="19"/>
      <c r="Q20" s="19"/>
      <c r="R20" s="19"/>
    </row>
    <row r="21" spans="1:18" ht="16.5" customHeight="1" x14ac:dyDescent="0.2">
      <c r="A21" s="54" t="s">
        <v>115</v>
      </c>
      <c r="B21" s="55">
        <v>0</v>
      </c>
      <c r="C21" s="55">
        <v>16450</v>
      </c>
      <c r="D21" s="55">
        <v>332</v>
      </c>
      <c r="E21" s="56">
        <v>0</v>
      </c>
      <c r="F21" s="57">
        <v>0</v>
      </c>
      <c r="G21" s="57">
        <v>0</v>
      </c>
      <c r="H21" s="58">
        <f>(+G21-D21)/D21</f>
        <v>-1</v>
      </c>
      <c r="I21" s="59"/>
      <c r="K21" s="60"/>
      <c r="L21" s="61"/>
      <c r="M21" s="61"/>
      <c r="N21" s="19"/>
      <c r="O21" s="19"/>
      <c r="P21" s="19"/>
      <c r="Q21" s="19"/>
      <c r="R21" s="19"/>
    </row>
    <row r="22" spans="1:18" ht="16.5" customHeight="1" x14ac:dyDescent="0.2">
      <c r="A22" s="54" t="s">
        <v>116</v>
      </c>
      <c r="B22" s="55">
        <v>0</v>
      </c>
      <c r="C22" s="55">
        <v>0</v>
      </c>
      <c r="D22" s="55">
        <v>0</v>
      </c>
      <c r="E22" s="56">
        <v>235</v>
      </c>
      <c r="F22" s="57">
        <v>28200</v>
      </c>
      <c r="G22" s="57">
        <v>282</v>
      </c>
      <c r="H22" s="58" t="s">
        <v>112</v>
      </c>
      <c r="I22" s="59"/>
      <c r="K22" s="60"/>
      <c r="L22" s="61"/>
      <c r="M22" s="61"/>
      <c r="N22" s="19"/>
      <c r="O22" s="19"/>
      <c r="P22" s="19"/>
      <c r="Q22" s="19"/>
      <c r="R22" s="19"/>
    </row>
    <row r="23" spans="1:18" ht="16.5" customHeight="1" x14ac:dyDescent="0.2">
      <c r="A23" s="54" t="s">
        <v>254</v>
      </c>
      <c r="B23" s="55">
        <v>0</v>
      </c>
      <c r="C23" s="55">
        <v>9246</v>
      </c>
      <c r="D23" s="55">
        <v>128</v>
      </c>
      <c r="E23" s="56">
        <v>0</v>
      </c>
      <c r="F23" s="57">
        <v>1821</v>
      </c>
      <c r="G23" s="57">
        <v>25</v>
      </c>
      <c r="H23" s="58">
        <f t="shared" ref="H23:H38" si="0">(+G23-D23)/D23</f>
        <v>-0.8046875</v>
      </c>
      <c r="I23" s="59"/>
      <c r="K23" s="60"/>
      <c r="L23" s="61"/>
      <c r="M23" s="61"/>
      <c r="N23" s="19"/>
      <c r="O23" s="19"/>
      <c r="P23" s="19"/>
      <c r="Q23" s="19"/>
      <c r="R23" s="19"/>
    </row>
    <row r="24" spans="1:18" ht="16.5" customHeight="1" x14ac:dyDescent="0.2">
      <c r="A24" s="54" t="s">
        <v>117</v>
      </c>
      <c r="B24" s="55">
        <v>0</v>
      </c>
      <c r="C24" s="55">
        <v>0</v>
      </c>
      <c r="D24" s="55">
        <v>0</v>
      </c>
      <c r="E24" s="56">
        <v>1906</v>
      </c>
      <c r="F24" s="57">
        <v>121220</v>
      </c>
      <c r="G24" s="57">
        <v>2311</v>
      </c>
      <c r="H24" s="58" t="s">
        <v>112</v>
      </c>
      <c r="I24" s="59"/>
      <c r="K24" s="60"/>
      <c r="L24" s="61"/>
      <c r="M24" s="61"/>
      <c r="N24" s="19"/>
      <c r="O24" s="19"/>
      <c r="P24" s="19"/>
      <c r="Q24" s="19"/>
      <c r="R24" s="19"/>
    </row>
    <row r="25" spans="1:18" ht="16.5" customHeight="1" x14ac:dyDescent="0.2">
      <c r="A25" s="54" t="s">
        <v>118</v>
      </c>
      <c r="B25" s="55">
        <v>0</v>
      </c>
      <c r="C25" s="55">
        <v>18200</v>
      </c>
      <c r="D25" s="55">
        <v>235</v>
      </c>
      <c r="E25" s="56">
        <v>0</v>
      </c>
      <c r="F25" s="57">
        <v>0</v>
      </c>
      <c r="G25" s="57">
        <v>0</v>
      </c>
      <c r="H25" s="58">
        <f t="shared" si="0"/>
        <v>-1</v>
      </c>
      <c r="I25" s="59"/>
      <c r="K25" s="60"/>
      <c r="L25" s="61"/>
      <c r="M25" s="61"/>
      <c r="N25" s="19"/>
      <c r="O25" s="19"/>
      <c r="P25" s="19"/>
      <c r="Q25" s="19"/>
      <c r="R25" s="19"/>
    </row>
    <row r="26" spans="1:18" ht="16.5" customHeight="1" x14ac:dyDescent="0.2">
      <c r="A26" s="54" t="s">
        <v>256</v>
      </c>
      <c r="B26" s="55">
        <v>0</v>
      </c>
      <c r="C26" s="55">
        <v>0</v>
      </c>
      <c r="D26" s="55">
        <v>0</v>
      </c>
      <c r="E26" s="56">
        <v>120</v>
      </c>
      <c r="F26" s="57">
        <v>13440</v>
      </c>
      <c r="G26" s="57">
        <v>148</v>
      </c>
      <c r="H26" s="58" t="s">
        <v>112</v>
      </c>
      <c r="I26" s="59"/>
      <c r="K26" s="60"/>
      <c r="L26" s="61"/>
      <c r="M26" s="61"/>
      <c r="N26" s="19"/>
      <c r="O26" s="19"/>
      <c r="P26" s="19"/>
      <c r="Q26" s="19"/>
      <c r="R26" s="19"/>
    </row>
    <row r="27" spans="1:18" ht="16.5" customHeight="1" x14ac:dyDescent="0.2">
      <c r="A27" s="54" t="s">
        <v>119</v>
      </c>
      <c r="B27" s="55">
        <v>14750</v>
      </c>
      <c r="C27" s="55">
        <v>855293</v>
      </c>
      <c r="D27" s="55">
        <v>15174</v>
      </c>
      <c r="E27" s="56">
        <v>11064</v>
      </c>
      <c r="F27" s="57">
        <v>595263</v>
      </c>
      <c r="G27" s="57">
        <v>11490</v>
      </c>
      <c r="H27" s="58">
        <f t="shared" si="0"/>
        <v>-0.24278370897587978</v>
      </c>
      <c r="I27" s="59"/>
      <c r="K27" s="60"/>
      <c r="L27" s="61"/>
      <c r="M27" s="61"/>
      <c r="N27" s="19"/>
      <c r="O27" s="19"/>
      <c r="P27" s="19"/>
      <c r="Q27" s="19"/>
      <c r="R27" s="19"/>
    </row>
    <row r="28" spans="1:18" ht="16.5" customHeight="1" x14ac:dyDescent="0.2">
      <c r="A28" s="54" t="s">
        <v>216</v>
      </c>
      <c r="B28" s="55">
        <v>0</v>
      </c>
      <c r="C28" s="55">
        <v>0</v>
      </c>
      <c r="D28" s="55">
        <v>0</v>
      </c>
      <c r="E28" s="56">
        <v>0</v>
      </c>
      <c r="F28" s="57">
        <v>1</v>
      </c>
      <c r="G28" s="57">
        <v>1</v>
      </c>
      <c r="H28" s="58" t="s">
        <v>112</v>
      </c>
      <c r="I28" s="59"/>
      <c r="K28" s="60"/>
      <c r="L28" s="61"/>
      <c r="M28" s="61"/>
      <c r="N28" s="19"/>
      <c r="O28" s="19"/>
      <c r="P28" s="19"/>
      <c r="Q28" s="19"/>
      <c r="R28" s="19"/>
    </row>
    <row r="29" spans="1:18" ht="16.5" customHeight="1" x14ac:dyDescent="0.2">
      <c r="A29" s="54" t="s">
        <v>120</v>
      </c>
      <c r="B29" s="55">
        <v>0</v>
      </c>
      <c r="C29" s="55">
        <v>0</v>
      </c>
      <c r="D29" s="55">
        <v>0</v>
      </c>
      <c r="E29" s="56">
        <v>73</v>
      </c>
      <c r="F29" s="57">
        <v>8760</v>
      </c>
      <c r="G29" s="57">
        <v>88</v>
      </c>
      <c r="H29" s="58" t="s">
        <v>112</v>
      </c>
      <c r="I29" s="59"/>
      <c r="K29" s="60"/>
      <c r="L29" s="61"/>
      <c r="M29" s="61"/>
      <c r="N29" s="19"/>
      <c r="O29" s="19"/>
      <c r="P29" s="19"/>
      <c r="Q29" s="19"/>
      <c r="R29" s="19"/>
    </row>
    <row r="30" spans="1:18" ht="16.5" customHeight="1" x14ac:dyDescent="0.2">
      <c r="A30" s="54" t="s">
        <v>121</v>
      </c>
      <c r="B30" s="55">
        <v>0</v>
      </c>
      <c r="C30" s="55">
        <v>0</v>
      </c>
      <c r="D30" s="55">
        <v>0</v>
      </c>
      <c r="E30" s="56">
        <v>20</v>
      </c>
      <c r="F30" s="57">
        <v>2400</v>
      </c>
      <c r="G30" s="57">
        <v>24</v>
      </c>
      <c r="H30" s="58" t="s">
        <v>112</v>
      </c>
      <c r="I30" s="59"/>
      <c r="K30" s="60"/>
      <c r="L30" s="61"/>
      <c r="M30" s="61"/>
      <c r="N30" s="19"/>
      <c r="O30" s="19"/>
      <c r="P30" s="19"/>
      <c r="Q30" s="19"/>
      <c r="R30" s="19"/>
    </row>
    <row r="31" spans="1:18" ht="16.5" customHeight="1" x14ac:dyDescent="0.2">
      <c r="A31" s="54" t="s">
        <v>122</v>
      </c>
      <c r="B31" s="55">
        <v>0</v>
      </c>
      <c r="C31" s="55">
        <v>0</v>
      </c>
      <c r="D31" s="55">
        <v>0</v>
      </c>
      <c r="E31" s="56">
        <v>302</v>
      </c>
      <c r="F31" s="57">
        <v>39160</v>
      </c>
      <c r="G31" s="57">
        <v>353</v>
      </c>
      <c r="H31" s="58" t="s">
        <v>112</v>
      </c>
      <c r="I31" s="59"/>
      <c r="K31" s="60"/>
      <c r="L31" s="61"/>
      <c r="M31" s="61"/>
      <c r="N31" s="19"/>
      <c r="O31" s="19"/>
      <c r="P31" s="19"/>
      <c r="Q31" s="19"/>
      <c r="R31" s="19"/>
    </row>
    <row r="32" spans="1:18" ht="16.5" customHeight="1" x14ac:dyDescent="0.2">
      <c r="A32" s="54" t="s">
        <v>123</v>
      </c>
      <c r="B32" s="55">
        <v>61166</v>
      </c>
      <c r="C32" s="55">
        <v>5158196</v>
      </c>
      <c r="D32" s="55">
        <v>73922</v>
      </c>
      <c r="E32" s="56">
        <v>79614</v>
      </c>
      <c r="F32" s="57">
        <v>6330686</v>
      </c>
      <c r="G32" s="57">
        <v>93280</v>
      </c>
      <c r="H32" s="58">
        <f t="shared" si="0"/>
        <v>0.26187062038364761</v>
      </c>
      <c r="I32" s="59"/>
      <c r="K32" s="60"/>
      <c r="L32" s="61"/>
      <c r="M32" s="61"/>
      <c r="N32" s="19"/>
      <c r="O32" s="19"/>
      <c r="P32" s="19"/>
      <c r="Q32" s="19"/>
      <c r="R32" s="19"/>
    </row>
    <row r="33" spans="1:18" ht="16.5" customHeight="1" x14ac:dyDescent="0.2">
      <c r="A33" s="54" t="s">
        <v>217</v>
      </c>
      <c r="B33" s="55">
        <v>0</v>
      </c>
      <c r="C33" s="55">
        <v>53420</v>
      </c>
      <c r="D33" s="55">
        <v>751</v>
      </c>
      <c r="E33" s="56">
        <v>0</v>
      </c>
      <c r="F33" s="57">
        <v>17706</v>
      </c>
      <c r="G33" s="57">
        <v>207</v>
      </c>
      <c r="H33" s="58">
        <f t="shared" si="0"/>
        <v>-0.72436750998668442</v>
      </c>
      <c r="I33" s="59"/>
      <c r="K33" s="60"/>
      <c r="L33" s="61"/>
      <c r="M33" s="61"/>
      <c r="N33" s="19"/>
      <c r="O33" s="19"/>
      <c r="P33" s="19"/>
      <c r="Q33" s="19"/>
      <c r="R33" s="19"/>
    </row>
    <row r="34" spans="1:18" ht="16.5" customHeight="1" x14ac:dyDescent="0.2">
      <c r="A34" s="54" t="s">
        <v>124</v>
      </c>
      <c r="B34" s="55">
        <v>4226</v>
      </c>
      <c r="C34" s="55">
        <v>4226</v>
      </c>
      <c r="D34" s="55">
        <v>5386</v>
      </c>
      <c r="E34" s="56">
        <v>2104</v>
      </c>
      <c r="F34" s="57">
        <v>6588</v>
      </c>
      <c r="G34" s="57">
        <v>2710</v>
      </c>
      <c r="H34" s="58">
        <f t="shared" si="0"/>
        <v>-0.49684366877088748</v>
      </c>
      <c r="I34" s="59"/>
      <c r="K34" s="60"/>
      <c r="L34" s="61"/>
      <c r="M34" s="61"/>
      <c r="N34" s="19"/>
      <c r="O34" s="19"/>
      <c r="P34" s="19"/>
      <c r="Q34" s="19"/>
      <c r="R34" s="19"/>
    </row>
    <row r="35" spans="1:18" ht="16.5" customHeight="1" x14ac:dyDescent="0.2">
      <c r="A35" s="54" t="s">
        <v>125</v>
      </c>
      <c r="B35" s="55">
        <v>8398</v>
      </c>
      <c r="C35" s="55">
        <v>503880</v>
      </c>
      <c r="D35" s="55">
        <v>12647</v>
      </c>
      <c r="E35" s="56">
        <v>5654</v>
      </c>
      <c r="F35" s="57">
        <v>335034</v>
      </c>
      <c r="G35" s="57">
        <v>8565</v>
      </c>
      <c r="H35" s="58">
        <f t="shared" si="0"/>
        <v>-0.32276429192693917</v>
      </c>
      <c r="I35" s="59"/>
      <c r="K35" s="60"/>
      <c r="L35" s="61"/>
      <c r="M35" s="61"/>
      <c r="N35" s="19"/>
      <c r="O35" s="19"/>
      <c r="P35" s="19"/>
      <c r="Q35" s="19"/>
      <c r="R35" s="19"/>
    </row>
    <row r="36" spans="1:18" ht="16.5" customHeight="1" x14ac:dyDescent="0.2">
      <c r="A36" s="54" t="s">
        <v>257</v>
      </c>
      <c r="B36" s="55">
        <v>220</v>
      </c>
      <c r="C36" s="55">
        <v>880</v>
      </c>
      <c r="D36" s="55">
        <v>212</v>
      </c>
      <c r="E36" s="56">
        <v>220</v>
      </c>
      <c r="F36" s="57">
        <v>880</v>
      </c>
      <c r="G36" s="57">
        <v>212</v>
      </c>
      <c r="H36" s="58">
        <f t="shared" si="0"/>
        <v>0</v>
      </c>
      <c r="I36" s="59"/>
      <c r="K36" s="60"/>
      <c r="L36" s="61"/>
      <c r="M36" s="61"/>
      <c r="N36" s="19"/>
      <c r="O36" s="19"/>
      <c r="P36" s="19"/>
      <c r="Q36" s="19"/>
      <c r="R36" s="19"/>
    </row>
    <row r="37" spans="1:18" ht="16.5" customHeight="1" x14ac:dyDescent="0.2">
      <c r="A37" s="54" t="s">
        <v>126</v>
      </c>
      <c r="B37" s="55">
        <v>108</v>
      </c>
      <c r="C37" s="55">
        <v>114</v>
      </c>
      <c r="D37" s="55">
        <v>287</v>
      </c>
      <c r="E37" s="56">
        <v>0</v>
      </c>
      <c r="F37" s="57">
        <v>0</v>
      </c>
      <c r="G37" s="57">
        <v>0</v>
      </c>
      <c r="H37" s="58">
        <f t="shared" si="0"/>
        <v>-1</v>
      </c>
      <c r="I37" s="59"/>
      <c r="K37" s="60"/>
      <c r="L37" s="61"/>
      <c r="M37" s="61"/>
      <c r="N37" s="19"/>
      <c r="O37" s="19"/>
      <c r="P37" s="19"/>
      <c r="Q37" s="19"/>
      <c r="R37" s="19"/>
    </row>
    <row r="38" spans="1:18" ht="16.5" customHeight="1" x14ac:dyDescent="0.2">
      <c r="A38" s="54" t="s">
        <v>127</v>
      </c>
      <c r="B38" s="55">
        <v>255</v>
      </c>
      <c r="C38" s="55">
        <v>15300</v>
      </c>
      <c r="D38" s="55">
        <v>390</v>
      </c>
      <c r="E38" s="56">
        <v>238</v>
      </c>
      <c r="F38" s="57">
        <v>24548</v>
      </c>
      <c r="G38" s="57">
        <v>696</v>
      </c>
      <c r="H38" s="58">
        <f t="shared" si="0"/>
        <v>0.7846153846153846</v>
      </c>
      <c r="I38" s="59"/>
      <c r="K38" s="60"/>
      <c r="L38" s="61"/>
      <c r="M38" s="61"/>
      <c r="N38" s="19"/>
      <c r="O38" s="19"/>
      <c r="P38" s="19"/>
      <c r="Q38" s="19"/>
      <c r="R38" s="19"/>
    </row>
    <row r="39" spans="1:18" ht="16.5" customHeight="1" x14ac:dyDescent="0.2">
      <c r="A39" s="54" t="s">
        <v>128</v>
      </c>
      <c r="B39" s="55">
        <v>0</v>
      </c>
      <c r="C39" s="55">
        <v>0</v>
      </c>
      <c r="D39" s="55">
        <v>0</v>
      </c>
      <c r="E39" s="56">
        <v>2036</v>
      </c>
      <c r="F39" s="57">
        <v>220081</v>
      </c>
      <c r="G39" s="57">
        <v>1940</v>
      </c>
      <c r="H39" s="58" t="s">
        <v>112</v>
      </c>
      <c r="I39" s="59"/>
      <c r="K39" s="60"/>
      <c r="L39" s="61"/>
      <c r="M39" s="61"/>
      <c r="N39" s="19"/>
      <c r="O39" s="19"/>
      <c r="P39" s="19"/>
      <c r="Q39" s="19"/>
      <c r="R39" s="19"/>
    </row>
    <row r="40" spans="1:18" ht="16.5" customHeight="1" x14ac:dyDescent="0.2">
      <c r="A40" s="54" t="s">
        <v>218</v>
      </c>
      <c r="B40" s="55">
        <v>0</v>
      </c>
      <c r="C40" s="55">
        <v>0</v>
      </c>
      <c r="D40" s="55">
        <v>0</v>
      </c>
      <c r="E40" s="56">
        <v>140</v>
      </c>
      <c r="F40" s="57">
        <v>14000</v>
      </c>
      <c r="G40" s="57">
        <v>140</v>
      </c>
      <c r="H40" s="58" t="s">
        <v>112</v>
      </c>
      <c r="I40" s="59"/>
      <c r="K40" s="60"/>
      <c r="L40" s="61"/>
      <c r="M40" s="61"/>
      <c r="N40" s="19"/>
      <c r="O40" s="19"/>
      <c r="P40" s="19"/>
      <c r="Q40" s="19"/>
      <c r="R40" s="19"/>
    </row>
    <row r="41" spans="1:18" ht="16.5" customHeight="1" x14ac:dyDescent="0.2">
      <c r="A41" s="62" t="s">
        <v>129</v>
      </c>
      <c r="B41" s="63">
        <f t="shared" ref="B41:G41" si="1">SUM(B16:B40)</f>
        <v>89123</v>
      </c>
      <c r="C41" s="63">
        <f t="shared" si="1"/>
        <v>6635205</v>
      </c>
      <c r="D41" s="63">
        <f t="shared" si="1"/>
        <v>109464</v>
      </c>
      <c r="E41" s="64">
        <f t="shared" si="1"/>
        <v>107524</v>
      </c>
      <c r="F41" s="65">
        <f t="shared" si="1"/>
        <v>7843922</v>
      </c>
      <c r="G41" s="65">
        <f t="shared" si="1"/>
        <v>127586</v>
      </c>
      <c r="H41" s="66">
        <f>(+G41-D41)/D41</f>
        <v>0.16555214499744209</v>
      </c>
      <c r="I41" s="67"/>
      <c r="K41" s="52"/>
      <c r="L41" s="52"/>
      <c r="M41" s="52"/>
      <c r="N41" s="68"/>
      <c r="O41" s="52"/>
      <c r="P41" s="52"/>
      <c r="Q41" s="68"/>
      <c r="R41" s="69"/>
    </row>
    <row r="42" spans="1:18" ht="16.5" customHeight="1" x14ac:dyDescent="0.2">
      <c r="A42" s="9"/>
      <c r="B42" s="9"/>
      <c r="C42" s="9"/>
      <c r="D42" s="9"/>
      <c r="E42" s="70"/>
      <c r="F42" s="136" t="s">
        <v>130</v>
      </c>
      <c r="G42" s="136"/>
      <c r="H42" s="71">
        <f>(+E41-B41)/B41</f>
        <v>0.20646746631060445</v>
      </c>
      <c r="I42" s="72"/>
      <c r="K42" s="52"/>
      <c r="L42" s="73"/>
      <c r="M42" s="73"/>
      <c r="N42" s="73"/>
      <c r="O42" s="15"/>
      <c r="P42" s="15"/>
      <c r="Q42" s="15"/>
      <c r="R42" s="15"/>
    </row>
    <row r="43" spans="1:18" ht="16.5" customHeight="1" x14ac:dyDescent="0.2">
      <c r="A43" s="9"/>
      <c r="B43" s="9"/>
      <c r="C43" s="9"/>
      <c r="D43" s="9"/>
      <c r="E43" s="70"/>
      <c r="F43" s="74"/>
      <c r="G43" s="74"/>
      <c r="H43" s="75"/>
      <c r="I43" s="72"/>
      <c r="K43" s="52"/>
      <c r="L43" s="73"/>
      <c r="M43" s="73"/>
      <c r="N43" s="73"/>
      <c r="O43" s="15"/>
      <c r="R43" s="69"/>
    </row>
    <row r="44" spans="1:18" ht="16.5" customHeight="1" x14ac:dyDescent="0.2">
      <c r="A44" s="38" t="s">
        <v>131</v>
      </c>
      <c r="B44" s="76"/>
      <c r="C44" s="76"/>
      <c r="D44" s="77"/>
      <c r="E44" s="41" t="s">
        <v>1</v>
      </c>
      <c r="F44" s="41"/>
      <c r="G44" s="78"/>
      <c r="H44" s="44" t="s">
        <v>108</v>
      </c>
      <c r="I44" s="35"/>
      <c r="K44" s="52"/>
      <c r="L44" s="52"/>
      <c r="M44" s="52"/>
      <c r="N44" s="52"/>
      <c r="O44" s="52"/>
      <c r="P44" s="52"/>
      <c r="Q44" s="52"/>
      <c r="R44" s="53"/>
    </row>
    <row r="45" spans="1:18" ht="16.5" customHeight="1" x14ac:dyDescent="0.2">
      <c r="A45" s="79" t="s">
        <v>132</v>
      </c>
      <c r="B45" s="80" t="s">
        <v>11</v>
      </c>
      <c r="C45" s="80" t="s">
        <v>12</v>
      </c>
      <c r="D45" s="81" t="s">
        <v>13</v>
      </c>
      <c r="E45" s="82" t="s">
        <v>11</v>
      </c>
      <c r="F45" s="82" t="s">
        <v>12</v>
      </c>
      <c r="G45" s="83" t="s">
        <v>13</v>
      </c>
      <c r="H45" s="84" t="s">
        <v>110</v>
      </c>
      <c r="I45" s="51"/>
      <c r="K45" s="52"/>
      <c r="L45" s="19"/>
      <c r="M45" s="19"/>
      <c r="N45" s="19"/>
      <c r="O45" s="19"/>
      <c r="P45" s="19"/>
      <c r="Q45" s="19"/>
      <c r="R45" s="19"/>
    </row>
    <row r="46" spans="1:18" ht="16.5" customHeight="1" x14ac:dyDescent="0.2">
      <c r="A46" s="85" t="s">
        <v>133</v>
      </c>
      <c r="B46" s="86">
        <v>2111</v>
      </c>
      <c r="C46" s="86">
        <v>212519</v>
      </c>
      <c r="D46" s="86">
        <v>2113</v>
      </c>
      <c r="E46" s="87">
        <v>628</v>
      </c>
      <c r="F46" s="88">
        <v>66058</v>
      </c>
      <c r="G46" s="89">
        <v>636</v>
      </c>
      <c r="H46" s="90">
        <f t="shared" ref="H46:H86" si="2">(+G46-D46)/D46</f>
        <v>-0.69900615238996688</v>
      </c>
      <c r="I46" s="51"/>
      <c r="K46" s="52"/>
      <c r="L46" s="19"/>
      <c r="M46" s="19"/>
      <c r="N46" s="19"/>
      <c r="O46" s="19"/>
      <c r="P46" s="19"/>
      <c r="Q46" s="19"/>
      <c r="R46" s="19"/>
    </row>
    <row r="47" spans="1:18" ht="16.5" customHeight="1" x14ac:dyDescent="0.2">
      <c r="A47" s="91" t="s">
        <v>134</v>
      </c>
      <c r="B47" s="55">
        <v>126</v>
      </c>
      <c r="C47" s="55">
        <v>11759</v>
      </c>
      <c r="D47" s="55">
        <v>141</v>
      </c>
      <c r="E47" s="92">
        <v>63</v>
      </c>
      <c r="F47" s="57">
        <v>3528</v>
      </c>
      <c r="G47" s="93">
        <v>67</v>
      </c>
      <c r="H47" s="90">
        <f t="shared" si="2"/>
        <v>-0.52482269503546097</v>
      </c>
      <c r="I47" s="51"/>
      <c r="K47" s="52"/>
      <c r="L47" s="19"/>
      <c r="M47" s="19"/>
      <c r="N47" s="19"/>
      <c r="O47" s="19"/>
      <c r="P47" s="19"/>
      <c r="Q47" s="19"/>
      <c r="R47" s="19"/>
    </row>
    <row r="48" spans="1:18" ht="16.5" customHeight="1" x14ac:dyDescent="0.2">
      <c r="A48" s="91" t="s">
        <v>258</v>
      </c>
      <c r="B48" s="55">
        <v>272</v>
      </c>
      <c r="C48" s="55">
        <v>16320</v>
      </c>
      <c r="D48" s="55">
        <v>410</v>
      </c>
      <c r="E48" s="92">
        <v>0</v>
      </c>
      <c r="F48" s="57">
        <v>0</v>
      </c>
      <c r="G48" s="93">
        <v>0</v>
      </c>
      <c r="H48" s="90">
        <f t="shared" si="2"/>
        <v>-1</v>
      </c>
      <c r="I48" s="51"/>
      <c r="K48" s="52"/>
      <c r="L48" s="19"/>
      <c r="M48" s="19"/>
      <c r="N48" s="19"/>
      <c r="O48" s="19"/>
      <c r="P48" s="19"/>
      <c r="Q48" s="19"/>
      <c r="R48" s="19"/>
    </row>
    <row r="49" spans="1:18" ht="16.5" customHeight="1" x14ac:dyDescent="0.2">
      <c r="A49" s="91" t="s">
        <v>135</v>
      </c>
      <c r="B49" s="55">
        <v>395</v>
      </c>
      <c r="C49" s="55">
        <v>23785</v>
      </c>
      <c r="D49" s="55">
        <v>421</v>
      </c>
      <c r="E49" s="92">
        <v>126</v>
      </c>
      <c r="F49" s="57">
        <v>7056</v>
      </c>
      <c r="G49" s="93">
        <v>138</v>
      </c>
      <c r="H49" s="90">
        <f t="shared" si="2"/>
        <v>-0.67220902612826605</v>
      </c>
      <c r="I49" s="51"/>
      <c r="K49" s="52"/>
      <c r="L49" s="19"/>
      <c r="M49" s="19"/>
      <c r="N49" s="19"/>
      <c r="O49" s="19"/>
      <c r="P49" s="19"/>
      <c r="Q49" s="19"/>
      <c r="R49" s="19"/>
    </row>
    <row r="50" spans="1:18" ht="16.5" customHeight="1" x14ac:dyDescent="0.2">
      <c r="A50" s="91" t="s">
        <v>136</v>
      </c>
      <c r="B50" s="55">
        <v>12678</v>
      </c>
      <c r="C50" s="55">
        <v>522549</v>
      </c>
      <c r="D50" s="55">
        <v>17697</v>
      </c>
      <c r="E50" s="92">
        <v>7485</v>
      </c>
      <c r="F50" s="57">
        <v>325902</v>
      </c>
      <c r="G50" s="93">
        <v>10616</v>
      </c>
      <c r="H50" s="90">
        <f t="shared" si="2"/>
        <v>-0.40012431485562527</v>
      </c>
      <c r="I50" s="51"/>
      <c r="K50" s="52"/>
      <c r="L50" s="19"/>
      <c r="M50" s="19"/>
      <c r="N50" s="19"/>
      <c r="O50" s="19"/>
      <c r="P50" s="19"/>
      <c r="Q50" s="19"/>
      <c r="R50" s="19"/>
    </row>
    <row r="51" spans="1:18" ht="16.5" customHeight="1" x14ac:dyDescent="0.2">
      <c r="A51" s="91" t="s">
        <v>137</v>
      </c>
      <c r="B51" s="55">
        <v>3298</v>
      </c>
      <c r="C51" s="55">
        <v>139437</v>
      </c>
      <c r="D51" s="55">
        <v>3826</v>
      </c>
      <c r="E51" s="92">
        <v>4242</v>
      </c>
      <c r="F51" s="57">
        <v>187212</v>
      </c>
      <c r="G51" s="93">
        <v>5019</v>
      </c>
      <c r="H51" s="90">
        <f t="shared" si="2"/>
        <v>0.31181390486147414</v>
      </c>
      <c r="I51" s="51"/>
      <c r="K51" s="52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91" t="s">
        <v>138</v>
      </c>
      <c r="B52" s="55">
        <v>170</v>
      </c>
      <c r="C52" s="55">
        <v>10200</v>
      </c>
      <c r="D52" s="55">
        <v>256</v>
      </c>
      <c r="E52" s="92">
        <v>0</v>
      </c>
      <c r="F52" s="57">
        <v>0</v>
      </c>
      <c r="G52" s="93">
        <v>0</v>
      </c>
      <c r="H52" s="90">
        <f t="shared" si="2"/>
        <v>-1</v>
      </c>
      <c r="I52" s="51"/>
      <c r="K52" s="52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91" t="s">
        <v>139</v>
      </c>
      <c r="B53" s="55">
        <v>0</v>
      </c>
      <c r="C53" s="55">
        <v>0</v>
      </c>
      <c r="D53" s="55">
        <v>0</v>
      </c>
      <c r="E53" s="92">
        <v>42</v>
      </c>
      <c r="F53" s="57">
        <v>8717</v>
      </c>
      <c r="G53" s="93">
        <v>103</v>
      </c>
      <c r="H53" s="132" t="s">
        <v>112</v>
      </c>
      <c r="I53" s="51"/>
      <c r="K53" s="52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91" t="s">
        <v>140</v>
      </c>
      <c r="B54" s="55">
        <v>0</v>
      </c>
      <c r="C54" s="55">
        <v>5500</v>
      </c>
      <c r="D54" s="55">
        <v>111</v>
      </c>
      <c r="E54" s="92">
        <v>0</v>
      </c>
      <c r="F54" s="57">
        <v>1</v>
      </c>
      <c r="G54" s="93">
        <v>1</v>
      </c>
      <c r="H54" s="90">
        <f t="shared" si="2"/>
        <v>-0.99099099099099097</v>
      </c>
      <c r="I54" s="51"/>
      <c r="K54" s="52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91" t="s">
        <v>141</v>
      </c>
      <c r="B55" s="55">
        <v>61</v>
      </c>
      <c r="C55" s="55">
        <v>4376</v>
      </c>
      <c r="D55" s="55">
        <v>74</v>
      </c>
      <c r="E55" s="92">
        <v>40</v>
      </c>
      <c r="F55" s="57">
        <v>3200</v>
      </c>
      <c r="G55" s="93">
        <v>51</v>
      </c>
      <c r="H55" s="90">
        <f t="shared" si="2"/>
        <v>-0.3108108108108108</v>
      </c>
      <c r="I55" s="51"/>
      <c r="K55" s="52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91" t="s">
        <v>142</v>
      </c>
      <c r="B56" s="55">
        <v>0</v>
      </c>
      <c r="C56" s="55">
        <v>2150</v>
      </c>
      <c r="D56" s="55">
        <v>43</v>
      </c>
      <c r="E56" s="92">
        <v>0</v>
      </c>
      <c r="F56" s="57">
        <v>0</v>
      </c>
      <c r="G56" s="93">
        <v>0</v>
      </c>
      <c r="H56" s="90">
        <f t="shared" si="2"/>
        <v>-1</v>
      </c>
      <c r="I56" s="51"/>
      <c r="K56" s="52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91" t="s">
        <v>143</v>
      </c>
      <c r="B57" s="55">
        <v>1590</v>
      </c>
      <c r="C57" s="55">
        <v>168021</v>
      </c>
      <c r="D57" s="55">
        <v>1791</v>
      </c>
      <c r="E57" s="92">
        <v>1044</v>
      </c>
      <c r="F57" s="57">
        <v>110723</v>
      </c>
      <c r="G57" s="93">
        <v>1168</v>
      </c>
      <c r="H57" s="90">
        <f t="shared" si="2"/>
        <v>-0.34785036292573979</v>
      </c>
      <c r="I57" s="51"/>
      <c r="K57" s="52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91" t="s">
        <v>144</v>
      </c>
      <c r="B58" s="55">
        <v>1247</v>
      </c>
      <c r="C58" s="55">
        <v>150672</v>
      </c>
      <c r="D58" s="55">
        <v>2058</v>
      </c>
      <c r="E58" s="92">
        <v>1100</v>
      </c>
      <c r="F58" s="57">
        <v>94260</v>
      </c>
      <c r="G58" s="93">
        <v>1319</v>
      </c>
      <c r="H58" s="90">
        <f t="shared" si="2"/>
        <v>-0.35908649173955298</v>
      </c>
      <c r="I58" s="51"/>
      <c r="K58" s="52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91" t="s">
        <v>145</v>
      </c>
      <c r="B59" s="55">
        <v>42</v>
      </c>
      <c r="C59" s="55">
        <v>2058</v>
      </c>
      <c r="D59" s="55">
        <v>42</v>
      </c>
      <c r="E59" s="92">
        <v>0</v>
      </c>
      <c r="F59" s="57">
        <v>0</v>
      </c>
      <c r="G59" s="93">
        <v>0</v>
      </c>
      <c r="H59" s="90">
        <f t="shared" si="2"/>
        <v>-1</v>
      </c>
      <c r="I59" s="51"/>
      <c r="K59" s="52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91" t="s">
        <v>146</v>
      </c>
      <c r="B60" s="55">
        <v>1503</v>
      </c>
      <c r="C60" s="55">
        <v>122533</v>
      </c>
      <c r="D60" s="55">
        <v>1792</v>
      </c>
      <c r="E60" s="92">
        <v>271</v>
      </c>
      <c r="F60" s="57">
        <v>19300</v>
      </c>
      <c r="G60" s="93">
        <v>317</v>
      </c>
      <c r="H60" s="90">
        <f t="shared" si="2"/>
        <v>-0.8231026785714286</v>
      </c>
      <c r="I60" s="51"/>
      <c r="K60" s="52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91" t="s">
        <v>147</v>
      </c>
      <c r="B61" s="55">
        <v>622</v>
      </c>
      <c r="C61" s="55">
        <v>63432</v>
      </c>
      <c r="D61" s="55">
        <v>720</v>
      </c>
      <c r="E61" s="92">
        <v>418</v>
      </c>
      <c r="F61" s="57">
        <v>60496</v>
      </c>
      <c r="G61" s="93">
        <v>694</v>
      </c>
      <c r="H61" s="90">
        <f t="shared" si="2"/>
        <v>-3.6111111111111108E-2</v>
      </c>
      <c r="I61" s="51"/>
      <c r="K61" s="52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91" t="s">
        <v>148</v>
      </c>
      <c r="B62" s="55">
        <v>15648</v>
      </c>
      <c r="C62" s="55">
        <v>1257058</v>
      </c>
      <c r="D62" s="55">
        <v>17422</v>
      </c>
      <c r="E62" s="92">
        <v>12665</v>
      </c>
      <c r="F62" s="57">
        <v>871251</v>
      </c>
      <c r="G62" s="93">
        <v>14885</v>
      </c>
      <c r="H62" s="90">
        <f t="shared" si="2"/>
        <v>-0.14562047985305934</v>
      </c>
      <c r="I62" s="51"/>
      <c r="K62" s="52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91" t="s">
        <v>149</v>
      </c>
      <c r="B63" s="55">
        <v>1068</v>
      </c>
      <c r="C63" s="55">
        <v>82296</v>
      </c>
      <c r="D63" s="55">
        <v>1148</v>
      </c>
      <c r="E63" s="92">
        <v>603</v>
      </c>
      <c r="F63" s="57">
        <v>38437</v>
      </c>
      <c r="G63" s="93">
        <v>621</v>
      </c>
      <c r="H63" s="90">
        <f t="shared" si="2"/>
        <v>-0.45905923344947736</v>
      </c>
      <c r="I63" s="51"/>
      <c r="K63" s="52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91" t="s">
        <v>150</v>
      </c>
      <c r="B64" s="55">
        <v>3506</v>
      </c>
      <c r="C64" s="55">
        <v>223329</v>
      </c>
      <c r="D64" s="55">
        <v>3770</v>
      </c>
      <c r="E64" s="92">
        <v>3230</v>
      </c>
      <c r="F64" s="57">
        <v>189835</v>
      </c>
      <c r="G64" s="93">
        <v>3610</v>
      </c>
      <c r="H64" s="90">
        <f t="shared" si="2"/>
        <v>-4.2440318302387266E-2</v>
      </c>
      <c r="I64" s="51"/>
      <c r="K64" s="52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91" t="s">
        <v>151</v>
      </c>
      <c r="B65" s="55">
        <v>101</v>
      </c>
      <c r="C65" s="55">
        <v>6906</v>
      </c>
      <c r="D65" s="55">
        <v>102</v>
      </c>
      <c r="E65" s="92">
        <v>223</v>
      </c>
      <c r="F65" s="57">
        <v>10300</v>
      </c>
      <c r="G65" s="93">
        <v>268</v>
      </c>
      <c r="H65" s="90">
        <f t="shared" si="2"/>
        <v>1.6274509803921569</v>
      </c>
      <c r="I65" s="51"/>
      <c r="K65" s="52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91" t="s">
        <v>152</v>
      </c>
      <c r="B66" s="55">
        <v>2466</v>
      </c>
      <c r="C66" s="55">
        <v>163449</v>
      </c>
      <c r="D66" s="55">
        <v>2965</v>
      </c>
      <c r="E66" s="92">
        <v>1945</v>
      </c>
      <c r="F66" s="57">
        <v>130760</v>
      </c>
      <c r="G66" s="93">
        <v>2401</v>
      </c>
      <c r="H66" s="90">
        <f t="shared" si="2"/>
        <v>-0.19021922428330523</v>
      </c>
      <c r="I66" s="51"/>
      <c r="K66" s="52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91" t="s">
        <v>153</v>
      </c>
      <c r="B67" s="55">
        <v>11669</v>
      </c>
      <c r="C67" s="55">
        <v>1125077</v>
      </c>
      <c r="D67" s="55">
        <v>14571</v>
      </c>
      <c r="E67" s="92">
        <v>10324</v>
      </c>
      <c r="F67" s="57">
        <v>884944</v>
      </c>
      <c r="G67" s="93">
        <v>13080</v>
      </c>
      <c r="H67" s="90">
        <f t="shared" si="2"/>
        <v>-0.10232653901585341</v>
      </c>
      <c r="I67" s="51"/>
      <c r="K67" s="52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91" t="s">
        <v>259</v>
      </c>
      <c r="B68" s="55">
        <v>20</v>
      </c>
      <c r="C68" s="55">
        <v>2240</v>
      </c>
      <c r="D68" s="55">
        <v>23</v>
      </c>
      <c r="E68" s="92">
        <v>0</v>
      </c>
      <c r="F68" s="57">
        <v>0</v>
      </c>
      <c r="G68" s="93">
        <v>0</v>
      </c>
      <c r="H68" s="90">
        <f t="shared" si="2"/>
        <v>-1</v>
      </c>
      <c r="I68" s="51"/>
      <c r="K68" s="52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91" t="s">
        <v>154</v>
      </c>
      <c r="B69" s="55">
        <v>523</v>
      </c>
      <c r="C69" s="55">
        <v>38281</v>
      </c>
      <c r="D69" s="55">
        <v>567</v>
      </c>
      <c r="E69" s="92">
        <v>125</v>
      </c>
      <c r="F69" s="57">
        <v>13425</v>
      </c>
      <c r="G69" s="93">
        <v>146</v>
      </c>
      <c r="H69" s="90">
        <f t="shared" si="2"/>
        <v>-0.74250440917107585</v>
      </c>
      <c r="I69" s="51"/>
      <c r="K69" s="52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91" t="s">
        <v>155</v>
      </c>
      <c r="B70" s="55">
        <v>122</v>
      </c>
      <c r="C70" s="55">
        <v>12316</v>
      </c>
      <c r="D70" s="55">
        <v>137</v>
      </c>
      <c r="E70" s="92">
        <v>203</v>
      </c>
      <c r="F70" s="57">
        <v>20466</v>
      </c>
      <c r="G70" s="93">
        <v>247</v>
      </c>
      <c r="H70" s="90">
        <f t="shared" si="2"/>
        <v>0.8029197080291971</v>
      </c>
      <c r="I70" s="51"/>
      <c r="K70" s="52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91" t="s">
        <v>156</v>
      </c>
      <c r="B71" s="55">
        <v>21</v>
      </c>
      <c r="C71" s="55">
        <v>15352</v>
      </c>
      <c r="D71" s="55">
        <v>155</v>
      </c>
      <c r="E71" s="92">
        <v>252</v>
      </c>
      <c r="F71" s="57">
        <v>34231</v>
      </c>
      <c r="G71" s="93">
        <v>449</v>
      </c>
      <c r="H71" s="90">
        <f t="shared" si="2"/>
        <v>1.8967741935483871</v>
      </c>
      <c r="I71" s="51"/>
      <c r="K71" s="52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91" t="s">
        <v>157</v>
      </c>
      <c r="B72" s="55">
        <v>0</v>
      </c>
      <c r="C72" s="55">
        <v>2200</v>
      </c>
      <c r="D72" s="55">
        <v>44</v>
      </c>
      <c r="E72" s="92">
        <v>126</v>
      </c>
      <c r="F72" s="57">
        <v>7560</v>
      </c>
      <c r="G72" s="93">
        <v>155</v>
      </c>
      <c r="H72" s="90">
        <f t="shared" si="2"/>
        <v>2.5227272727272729</v>
      </c>
      <c r="I72" s="51"/>
      <c r="K72" s="52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91" t="s">
        <v>158</v>
      </c>
      <c r="B73" s="55">
        <v>1659</v>
      </c>
      <c r="C73" s="55">
        <v>92932</v>
      </c>
      <c r="D73" s="55">
        <v>1765</v>
      </c>
      <c r="E73" s="92">
        <v>797</v>
      </c>
      <c r="F73" s="57">
        <v>43545</v>
      </c>
      <c r="G73" s="93">
        <v>854</v>
      </c>
      <c r="H73" s="90">
        <f t="shared" si="2"/>
        <v>-0.51614730878186965</v>
      </c>
      <c r="I73" s="51"/>
      <c r="K73" s="52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91" t="s">
        <v>159</v>
      </c>
      <c r="B74" s="55">
        <v>40</v>
      </c>
      <c r="C74" s="55">
        <v>4480</v>
      </c>
      <c r="D74" s="55">
        <v>49</v>
      </c>
      <c r="E74" s="92">
        <v>0</v>
      </c>
      <c r="F74" s="57">
        <v>0</v>
      </c>
      <c r="G74" s="93">
        <v>0</v>
      </c>
      <c r="H74" s="90">
        <f t="shared" si="2"/>
        <v>-1</v>
      </c>
      <c r="I74" s="51"/>
      <c r="K74" s="52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91" t="s">
        <v>160</v>
      </c>
      <c r="B75" s="55">
        <v>2229</v>
      </c>
      <c r="C75" s="55">
        <v>129728</v>
      </c>
      <c r="D75" s="55">
        <v>3341</v>
      </c>
      <c r="E75" s="92">
        <v>1088</v>
      </c>
      <c r="F75" s="57">
        <v>65280</v>
      </c>
      <c r="G75" s="93">
        <v>1639</v>
      </c>
      <c r="H75" s="90">
        <f t="shared" si="2"/>
        <v>-0.50942831487578566</v>
      </c>
      <c r="I75" s="51"/>
      <c r="K75" s="52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91" t="s">
        <v>161</v>
      </c>
      <c r="B76" s="55">
        <v>40</v>
      </c>
      <c r="C76" s="55">
        <v>4400</v>
      </c>
      <c r="D76" s="55">
        <v>33</v>
      </c>
      <c r="E76" s="92">
        <v>515</v>
      </c>
      <c r="F76" s="57">
        <v>46937</v>
      </c>
      <c r="G76" s="93">
        <v>556</v>
      </c>
      <c r="H76" s="90">
        <f t="shared" si="2"/>
        <v>15.848484848484848</v>
      </c>
      <c r="I76" s="51"/>
      <c r="K76" s="52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91" t="s">
        <v>162</v>
      </c>
      <c r="B77" s="55">
        <v>40</v>
      </c>
      <c r="C77" s="55">
        <v>4480</v>
      </c>
      <c r="D77" s="55">
        <v>49</v>
      </c>
      <c r="E77" s="92">
        <v>81</v>
      </c>
      <c r="F77" s="57">
        <v>8925</v>
      </c>
      <c r="G77" s="93">
        <v>97</v>
      </c>
      <c r="H77" s="90">
        <f t="shared" si="2"/>
        <v>0.97959183673469385</v>
      </c>
      <c r="I77" s="51"/>
      <c r="K77" s="52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91" t="s">
        <v>219</v>
      </c>
      <c r="B78" s="55">
        <v>0</v>
      </c>
      <c r="C78" s="55">
        <v>0</v>
      </c>
      <c r="D78" s="55">
        <v>0</v>
      </c>
      <c r="E78" s="92">
        <v>41</v>
      </c>
      <c r="F78" s="57">
        <v>2763</v>
      </c>
      <c r="G78" s="93">
        <v>55</v>
      </c>
      <c r="H78" s="90" t="s">
        <v>112</v>
      </c>
      <c r="I78" s="51"/>
      <c r="K78" s="52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91" t="s">
        <v>163</v>
      </c>
      <c r="B79" s="55">
        <v>8836</v>
      </c>
      <c r="C79" s="55">
        <v>727690</v>
      </c>
      <c r="D79" s="55">
        <v>11371</v>
      </c>
      <c r="E79" s="92">
        <v>40258</v>
      </c>
      <c r="F79" s="57">
        <v>3222889</v>
      </c>
      <c r="G79" s="93">
        <v>44479</v>
      </c>
      <c r="H79" s="90">
        <f t="shared" si="2"/>
        <v>2.9116172720077391</v>
      </c>
      <c r="I79" s="51"/>
      <c r="K79" s="52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91" t="s">
        <v>220</v>
      </c>
      <c r="B80" s="55">
        <v>0</v>
      </c>
      <c r="C80" s="55">
        <v>0</v>
      </c>
      <c r="D80" s="55">
        <v>0</v>
      </c>
      <c r="E80" s="92">
        <v>0</v>
      </c>
      <c r="F80" s="57">
        <v>8160</v>
      </c>
      <c r="G80" s="93">
        <v>208</v>
      </c>
      <c r="H80" s="90" t="s">
        <v>112</v>
      </c>
      <c r="I80" s="51"/>
      <c r="K80" s="52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91" t="s">
        <v>221</v>
      </c>
      <c r="B81" s="55">
        <v>21</v>
      </c>
      <c r="C81" s="55">
        <v>1295</v>
      </c>
      <c r="D81" s="55">
        <v>23</v>
      </c>
      <c r="E81" s="92">
        <v>651</v>
      </c>
      <c r="F81" s="57">
        <v>1806</v>
      </c>
      <c r="G81" s="93">
        <v>497</v>
      </c>
      <c r="H81" s="90">
        <f t="shared" si="2"/>
        <v>20.608695652173914</v>
      </c>
      <c r="I81" s="51"/>
      <c r="K81" s="52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91" t="s">
        <v>164</v>
      </c>
      <c r="B82" s="55">
        <v>361</v>
      </c>
      <c r="C82" s="55">
        <v>32676</v>
      </c>
      <c r="D82" s="55">
        <v>325</v>
      </c>
      <c r="E82" s="92">
        <v>263</v>
      </c>
      <c r="F82" s="57">
        <v>22957</v>
      </c>
      <c r="G82" s="93">
        <v>242</v>
      </c>
      <c r="H82" s="90">
        <f t="shared" si="2"/>
        <v>-0.25538461538461538</v>
      </c>
      <c r="I82" s="51"/>
      <c r="K82" s="52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91" t="s">
        <v>222</v>
      </c>
      <c r="B83" s="55">
        <v>0</v>
      </c>
      <c r="C83" s="55">
        <v>0</v>
      </c>
      <c r="D83" s="55">
        <v>0</v>
      </c>
      <c r="E83" s="92">
        <v>0</v>
      </c>
      <c r="F83" s="57">
        <v>15462</v>
      </c>
      <c r="G83" s="93">
        <v>190</v>
      </c>
      <c r="H83" s="90" t="s">
        <v>112</v>
      </c>
      <c r="I83" s="51"/>
      <c r="K83" s="52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91" t="s">
        <v>165</v>
      </c>
      <c r="B84" s="55">
        <v>450</v>
      </c>
      <c r="C84" s="55">
        <v>45788</v>
      </c>
      <c r="D84" s="55">
        <v>670</v>
      </c>
      <c r="E84" s="92">
        <v>0</v>
      </c>
      <c r="F84" s="57">
        <v>0</v>
      </c>
      <c r="G84" s="93">
        <v>0</v>
      </c>
      <c r="H84" s="90">
        <f t="shared" si="2"/>
        <v>-1</v>
      </c>
      <c r="I84" s="51"/>
      <c r="K84" s="52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91" t="s">
        <v>166</v>
      </c>
      <c r="B85" s="55">
        <v>16188</v>
      </c>
      <c r="C85" s="55">
        <v>1207921</v>
      </c>
      <c r="D85" s="55">
        <v>19440</v>
      </c>
      <c r="E85" s="92">
        <v>18378</v>
      </c>
      <c r="F85" s="57">
        <v>1299716</v>
      </c>
      <c r="G85" s="93">
        <v>22331</v>
      </c>
      <c r="H85" s="90">
        <f t="shared" si="2"/>
        <v>0.14871399176954733</v>
      </c>
      <c r="I85" s="51"/>
      <c r="K85" s="52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91" t="s">
        <v>167</v>
      </c>
      <c r="B86" s="55">
        <v>0</v>
      </c>
      <c r="C86" s="55">
        <v>0</v>
      </c>
      <c r="D86" s="55">
        <v>0</v>
      </c>
      <c r="E86" s="92">
        <v>297</v>
      </c>
      <c r="F86" s="57">
        <v>17820</v>
      </c>
      <c r="G86" s="93">
        <v>447</v>
      </c>
      <c r="H86" s="90" t="s">
        <v>112</v>
      </c>
      <c r="I86" s="51"/>
      <c r="K86" s="52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62" t="s">
        <v>129</v>
      </c>
      <c r="B87" s="63">
        <f t="shared" ref="B87:G87" si="3">SUM(B46:B86)</f>
        <v>89123</v>
      </c>
      <c r="C87" s="63">
        <f t="shared" si="3"/>
        <v>6635205</v>
      </c>
      <c r="D87" s="63">
        <f t="shared" si="3"/>
        <v>109465</v>
      </c>
      <c r="E87" s="64">
        <f t="shared" si="3"/>
        <v>107524</v>
      </c>
      <c r="F87" s="65">
        <f t="shared" si="3"/>
        <v>7843922</v>
      </c>
      <c r="G87" s="65">
        <f t="shared" si="3"/>
        <v>127586</v>
      </c>
      <c r="H87" s="66">
        <f>(+G87-D87)/D87</f>
        <v>0.16554149728223633</v>
      </c>
      <c r="I87" s="67"/>
      <c r="J87" s="94"/>
      <c r="K87" s="95"/>
      <c r="L87" s="9"/>
      <c r="M87" s="9"/>
      <c r="N87" s="96"/>
      <c r="O87" s="9"/>
      <c r="P87" s="9"/>
      <c r="Q87" s="96"/>
      <c r="R87" s="97"/>
    </row>
    <row r="88" spans="1:18" ht="16.5" customHeight="1" x14ac:dyDescent="0.2">
      <c r="A88" s="9"/>
      <c r="B88" s="9"/>
      <c r="C88" s="9"/>
      <c r="D88" s="9"/>
      <c r="E88" s="9"/>
      <c r="F88" s="137" t="s">
        <v>130</v>
      </c>
      <c r="G88" s="137"/>
      <c r="H88" s="98">
        <f>(+E87-B87)/B87</f>
        <v>0.20646746631060445</v>
      </c>
      <c r="I88" s="99"/>
      <c r="J88" s="94"/>
      <c r="K88" s="95"/>
      <c r="L88" s="9"/>
      <c r="M88" s="9"/>
      <c r="N88" s="96"/>
      <c r="O88" s="9"/>
      <c r="P88" s="9"/>
      <c r="Q88" s="96"/>
      <c r="R88" s="100"/>
    </row>
    <row r="89" spans="1:18" ht="9.75" customHeight="1" x14ac:dyDescent="0.2"/>
  </sheetData>
  <mergeCells count="2">
    <mergeCell ref="F42:G42"/>
    <mergeCell ref="F88:G88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1"/>
  <sheetViews>
    <sheetView showGridLines="0" zoomScale="120" zoomScaleNormal="120" zoomScalePageLayoutView="110" workbookViewId="0">
      <selection activeCell="I22" sqref="I22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32"/>
      <c r="C10" s="32"/>
      <c r="D10" s="32"/>
      <c r="E10" s="4"/>
      <c r="F10" s="4"/>
      <c r="G10" s="34"/>
      <c r="H10" s="34"/>
      <c r="I10" s="35"/>
    </row>
    <row r="11" spans="1:9" s="1" customFormat="1" ht="12.75" x14ac:dyDescent="0.2">
      <c r="A11" s="32"/>
      <c r="B11" s="32"/>
      <c r="C11" s="32"/>
      <c r="D11" s="32"/>
      <c r="G11" s="34"/>
      <c r="H11" s="34"/>
      <c r="I11" s="35"/>
    </row>
    <row r="12" spans="1:9" ht="12.75" customHeight="1" x14ac:dyDescent="0.2">
      <c r="A12" s="34"/>
      <c r="B12" s="34"/>
      <c r="C12" s="101"/>
      <c r="D12" s="101"/>
      <c r="E12" s="101"/>
      <c r="F12" s="32" t="str">
        <f>+CONCATENATE(MID(Principal!C11,1,14)," de ambas temporadas")</f>
        <v>Datos al 31/05 de ambas temporadas</v>
      </c>
      <c r="G12" s="101"/>
      <c r="H12" s="101"/>
      <c r="I12" s="101"/>
    </row>
    <row r="13" spans="1:9" ht="6" customHeight="1" x14ac:dyDescent="0.2"/>
    <row r="14" spans="1:9" ht="12" x14ac:dyDescent="0.2">
      <c r="A14" s="102" t="s">
        <v>131</v>
      </c>
      <c r="B14" s="103"/>
      <c r="C14" s="103"/>
      <c r="D14" s="103"/>
      <c r="E14" s="104"/>
      <c r="F14" s="105" t="s">
        <v>1</v>
      </c>
      <c r="G14" s="106"/>
      <c r="H14" s="106"/>
      <c r="I14" s="44" t="s">
        <v>108</v>
      </c>
    </row>
    <row r="15" spans="1:9" x14ac:dyDescent="0.2">
      <c r="A15" s="107" t="s">
        <v>132</v>
      </c>
      <c r="B15" s="108" t="s">
        <v>109</v>
      </c>
      <c r="C15" s="109" t="s">
        <v>11</v>
      </c>
      <c r="D15" s="109" t="s">
        <v>12</v>
      </c>
      <c r="E15" s="110" t="s">
        <v>13</v>
      </c>
      <c r="F15" s="111" t="s">
        <v>11</v>
      </c>
      <c r="G15" s="111" t="s">
        <v>12</v>
      </c>
      <c r="H15" s="111" t="s">
        <v>13</v>
      </c>
      <c r="I15" s="50" t="s">
        <v>110</v>
      </c>
    </row>
    <row r="16" spans="1:9" s="119" customFormat="1" ht="16.5" customHeight="1" x14ac:dyDescent="0.2">
      <c r="A16" s="112" t="s">
        <v>133</v>
      </c>
      <c r="B16" s="113" t="s">
        <v>169</v>
      </c>
      <c r="C16" s="114">
        <v>313</v>
      </c>
      <c r="D16" s="114">
        <v>19688</v>
      </c>
      <c r="E16" s="114">
        <v>323</v>
      </c>
      <c r="F16" s="115">
        <v>147</v>
      </c>
      <c r="G16" s="116">
        <v>8232</v>
      </c>
      <c r="H16" s="117">
        <v>156</v>
      </c>
      <c r="I16" s="118">
        <f>(+H16-E16)/E16</f>
        <v>-0.51702786377708976</v>
      </c>
    </row>
    <row r="17" spans="1:9" s="119" customFormat="1" ht="16.5" customHeight="1" x14ac:dyDescent="0.2">
      <c r="A17" s="112" t="s">
        <v>133</v>
      </c>
      <c r="B17" s="113" t="s">
        <v>123</v>
      </c>
      <c r="C17" s="114">
        <v>1798</v>
      </c>
      <c r="D17" s="114">
        <v>192831</v>
      </c>
      <c r="E17" s="114">
        <v>1789</v>
      </c>
      <c r="F17" s="120">
        <v>481</v>
      </c>
      <c r="G17" s="121">
        <v>57826</v>
      </c>
      <c r="H17" s="122">
        <v>480</v>
      </c>
      <c r="I17" s="118">
        <f>(+H17-E17)/E17</f>
        <v>-0.73169368362213527</v>
      </c>
    </row>
    <row r="18" spans="1:9" s="119" customFormat="1" ht="16.5" customHeight="1" x14ac:dyDescent="0.2">
      <c r="A18" s="112" t="s">
        <v>134</v>
      </c>
      <c r="B18" s="113" t="s">
        <v>169</v>
      </c>
      <c r="C18" s="114">
        <v>42</v>
      </c>
      <c r="D18" s="114">
        <v>2351</v>
      </c>
      <c r="E18" s="114">
        <v>45</v>
      </c>
      <c r="F18" s="120">
        <v>63</v>
      </c>
      <c r="G18" s="121">
        <v>3528</v>
      </c>
      <c r="H18" s="122">
        <v>67</v>
      </c>
      <c r="I18" s="118">
        <f t="shared" ref="I18:I81" si="0">(+H18-E18)/E18</f>
        <v>0.48888888888888887</v>
      </c>
    </row>
    <row r="19" spans="1:9" s="119" customFormat="1" ht="16.5" customHeight="1" x14ac:dyDescent="0.2">
      <c r="A19" s="112" t="s">
        <v>134</v>
      </c>
      <c r="B19" s="113" t="s">
        <v>123</v>
      </c>
      <c r="C19" s="114">
        <v>84</v>
      </c>
      <c r="D19" s="114">
        <v>9408</v>
      </c>
      <c r="E19" s="114">
        <v>96</v>
      </c>
      <c r="F19" s="120">
        <v>0</v>
      </c>
      <c r="G19" s="121">
        <v>0</v>
      </c>
      <c r="H19" s="122">
        <v>0</v>
      </c>
      <c r="I19" s="118">
        <f t="shared" si="0"/>
        <v>-1</v>
      </c>
    </row>
    <row r="20" spans="1:9" s="119" customFormat="1" ht="16.5" customHeight="1" x14ac:dyDescent="0.2">
      <c r="A20" s="112" t="s">
        <v>258</v>
      </c>
      <c r="B20" s="113" t="s">
        <v>125</v>
      </c>
      <c r="C20" s="114">
        <v>272</v>
      </c>
      <c r="D20" s="114">
        <v>16320</v>
      </c>
      <c r="E20" s="114">
        <v>410</v>
      </c>
      <c r="F20" s="120">
        <v>0</v>
      </c>
      <c r="G20" s="121">
        <v>0</v>
      </c>
      <c r="H20" s="122">
        <v>0</v>
      </c>
      <c r="I20" s="118">
        <f t="shared" si="0"/>
        <v>-1</v>
      </c>
    </row>
    <row r="21" spans="1:9" s="119" customFormat="1" ht="16.5" customHeight="1" x14ac:dyDescent="0.2">
      <c r="A21" s="112" t="s">
        <v>170</v>
      </c>
      <c r="B21" s="113" t="s">
        <v>169</v>
      </c>
      <c r="C21" s="114">
        <v>315</v>
      </c>
      <c r="D21" s="114">
        <v>17640</v>
      </c>
      <c r="E21" s="114">
        <v>335</v>
      </c>
      <c r="F21" s="120">
        <v>126</v>
      </c>
      <c r="G21" s="121">
        <v>7056</v>
      </c>
      <c r="H21" s="122">
        <v>138</v>
      </c>
      <c r="I21" s="118">
        <f t="shared" si="0"/>
        <v>-0.58805970149253728</v>
      </c>
    </row>
    <row r="22" spans="1:9" s="119" customFormat="1" ht="16.5" customHeight="1" x14ac:dyDescent="0.2">
      <c r="A22" s="112" t="s">
        <v>170</v>
      </c>
      <c r="B22" s="113" t="s">
        <v>123</v>
      </c>
      <c r="C22" s="114">
        <v>80</v>
      </c>
      <c r="D22" s="114">
        <v>6145</v>
      </c>
      <c r="E22" s="114">
        <v>85</v>
      </c>
      <c r="F22" s="120">
        <v>0</v>
      </c>
      <c r="G22" s="121">
        <v>0</v>
      </c>
      <c r="H22" s="122">
        <v>0</v>
      </c>
      <c r="I22" s="118">
        <f t="shared" si="0"/>
        <v>-1</v>
      </c>
    </row>
    <row r="23" spans="1:9" s="119" customFormat="1" ht="16.5" customHeight="1" x14ac:dyDescent="0.2">
      <c r="A23" s="112" t="s">
        <v>136</v>
      </c>
      <c r="B23" s="113" t="s">
        <v>171</v>
      </c>
      <c r="C23" s="114">
        <v>0</v>
      </c>
      <c r="D23" s="114">
        <v>0</v>
      </c>
      <c r="E23" s="114">
        <v>0</v>
      </c>
      <c r="F23" s="120">
        <v>40</v>
      </c>
      <c r="G23" s="121">
        <v>2595</v>
      </c>
      <c r="H23" s="122">
        <v>52</v>
      </c>
      <c r="I23" s="133" t="s">
        <v>112</v>
      </c>
    </row>
    <row r="24" spans="1:9" s="119" customFormat="1" ht="16.5" customHeight="1" x14ac:dyDescent="0.2">
      <c r="A24" s="112" t="s">
        <v>136</v>
      </c>
      <c r="B24" s="113" t="s">
        <v>169</v>
      </c>
      <c r="C24" s="114">
        <v>85</v>
      </c>
      <c r="D24" s="114">
        <v>5206</v>
      </c>
      <c r="E24" s="114">
        <v>86</v>
      </c>
      <c r="F24" s="120">
        <v>42</v>
      </c>
      <c r="G24" s="121">
        <v>2352</v>
      </c>
      <c r="H24" s="122">
        <v>45</v>
      </c>
      <c r="I24" s="118">
        <f t="shared" si="0"/>
        <v>-0.47674418604651164</v>
      </c>
    </row>
    <row r="25" spans="1:9" s="119" customFormat="1" ht="16.5" customHeight="1" x14ac:dyDescent="0.2">
      <c r="A25" s="112" t="s">
        <v>136</v>
      </c>
      <c r="B25" s="113" t="s">
        <v>123</v>
      </c>
      <c r="C25" s="114">
        <v>2277</v>
      </c>
      <c r="D25" s="114">
        <v>150071</v>
      </c>
      <c r="E25" s="114">
        <v>2907</v>
      </c>
      <c r="F25" s="120">
        <v>792</v>
      </c>
      <c r="G25" s="121">
        <v>52165</v>
      </c>
      <c r="H25" s="122">
        <v>998</v>
      </c>
      <c r="I25" s="118">
        <f t="shared" si="0"/>
        <v>-0.65669074647402825</v>
      </c>
    </row>
    <row r="26" spans="1:9" s="119" customFormat="1" ht="16.5" customHeight="1" x14ac:dyDescent="0.2">
      <c r="A26" s="112" t="s">
        <v>136</v>
      </c>
      <c r="B26" s="113" t="s">
        <v>172</v>
      </c>
      <c r="C26" s="114">
        <v>4158</v>
      </c>
      <c r="D26" s="114">
        <v>4158</v>
      </c>
      <c r="E26" s="114">
        <v>5299</v>
      </c>
      <c r="F26" s="120">
        <v>2104</v>
      </c>
      <c r="G26" s="121">
        <v>6588</v>
      </c>
      <c r="H26" s="122">
        <v>2710</v>
      </c>
      <c r="I26" s="118">
        <f t="shared" si="0"/>
        <v>-0.4885827514625401</v>
      </c>
    </row>
    <row r="27" spans="1:9" s="119" customFormat="1" ht="16.5" customHeight="1" x14ac:dyDescent="0.2">
      <c r="A27" s="112" t="s">
        <v>136</v>
      </c>
      <c r="B27" s="113" t="s">
        <v>173</v>
      </c>
      <c r="C27" s="114">
        <v>5795</v>
      </c>
      <c r="D27" s="114">
        <v>347700</v>
      </c>
      <c r="E27" s="114">
        <v>8727</v>
      </c>
      <c r="F27" s="120">
        <v>4269</v>
      </c>
      <c r="G27" s="121">
        <v>251934</v>
      </c>
      <c r="H27" s="122">
        <v>6480</v>
      </c>
      <c r="I27" s="118">
        <f t="shared" si="0"/>
        <v>-0.25747679614987967</v>
      </c>
    </row>
    <row r="28" spans="1:9" s="119" customFormat="1" ht="16.5" customHeight="1" x14ac:dyDescent="0.2">
      <c r="A28" s="112" t="s">
        <v>136</v>
      </c>
      <c r="B28" s="113" t="s">
        <v>126</v>
      </c>
      <c r="C28" s="114">
        <v>108</v>
      </c>
      <c r="D28" s="114">
        <v>114</v>
      </c>
      <c r="E28" s="114">
        <v>287</v>
      </c>
      <c r="F28" s="120">
        <v>0</v>
      </c>
      <c r="G28" s="121">
        <v>0</v>
      </c>
      <c r="H28" s="122">
        <v>0</v>
      </c>
      <c r="I28" s="118">
        <f t="shared" si="0"/>
        <v>-1</v>
      </c>
    </row>
    <row r="29" spans="1:9" s="119" customFormat="1" ht="16.5" customHeight="1" x14ac:dyDescent="0.2">
      <c r="A29" s="112" t="s">
        <v>136</v>
      </c>
      <c r="B29" s="113" t="s">
        <v>127</v>
      </c>
      <c r="C29" s="114">
        <v>255</v>
      </c>
      <c r="D29" s="114">
        <v>15300</v>
      </c>
      <c r="E29" s="114">
        <v>390</v>
      </c>
      <c r="F29" s="120">
        <v>238</v>
      </c>
      <c r="G29" s="121">
        <v>10268</v>
      </c>
      <c r="H29" s="122">
        <v>332</v>
      </c>
      <c r="I29" s="118">
        <f t="shared" si="0"/>
        <v>-0.14871794871794872</v>
      </c>
    </row>
    <row r="30" spans="1:9" s="119" customFormat="1" ht="16.5" customHeight="1" x14ac:dyDescent="0.2">
      <c r="A30" s="112" t="s">
        <v>137</v>
      </c>
      <c r="B30" s="113" t="s">
        <v>169</v>
      </c>
      <c r="C30" s="114">
        <v>1071</v>
      </c>
      <c r="D30" s="114">
        <v>4880</v>
      </c>
      <c r="E30" s="114">
        <v>1192</v>
      </c>
      <c r="F30" s="120">
        <v>1239</v>
      </c>
      <c r="G30" s="121">
        <v>6367</v>
      </c>
      <c r="H30" s="122">
        <v>1461</v>
      </c>
      <c r="I30" s="118">
        <f t="shared" si="0"/>
        <v>0.22567114093959731</v>
      </c>
    </row>
    <row r="31" spans="1:9" s="119" customFormat="1" ht="16.5" customHeight="1" x14ac:dyDescent="0.2">
      <c r="A31" s="112" t="s">
        <v>137</v>
      </c>
      <c r="B31" s="113" t="s">
        <v>123</v>
      </c>
      <c r="C31" s="114">
        <v>2227</v>
      </c>
      <c r="D31" s="114">
        <v>134557</v>
      </c>
      <c r="E31" s="114">
        <v>2633</v>
      </c>
      <c r="F31" s="120">
        <v>3003</v>
      </c>
      <c r="G31" s="121">
        <v>180845</v>
      </c>
      <c r="H31" s="122">
        <v>3558</v>
      </c>
      <c r="I31" s="118">
        <f t="shared" si="0"/>
        <v>0.35131029244208128</v>
      </c>
    </row>
    <row r="32" spans="1:9" s="119" customFormat="1" ht="16.5" customHeight="1" x14ac:dyDescent="0.2">
      <c r="A32" s="112" t="s">
        <v>174</v>
      </c>
      <c r="B32" s="113" t="s">
        <v>173</v>
      </c>
      <c r="C32" s="114">
        <v>170</v>
      </c>
      <c r="D32" s="114">
        <v>10200</v>
      </c>
      <c r="E32" s="114">
        <v>256</v>
      </c>
      <c r="F32" s="120">
        <v>0</v>
      </c>
      <c r="G32" s="121">
        <v>0</v>
      </c>
      <c r="H32" s="122">
        <v>0</v>
      </c>
      <c r="I32" s="118">
        <f t="shared" si="0"/>
        <v>-1</v>
      </c>
    </row>
    <row r="33" spans="1:9" s="119" customFormat="1" ht="16.5" customHeight="1" x14ac:dyDescent="0.2">
      <c r="A33" s="112" t="s">
        <v>175</v>
      </c>
      <c r="B33" s="113" t="s">
        <v>215</v>
      </c>
      <c r="C33" s="114">
        <v>0</v>
      </c>
      <c r="D33" s="114">
        <v>0</v>
      </c>
      <c r="E33" s="114">
        <v>0</v>
      </c>
      <c r="F33" s="120">
        <v>0</v>
      </c>
      <c r="G33" s="121">
        <v>4363</v>
      </c>
      <c r="H33" s="122">
        <v>53</v>
      </c>
      <c r="I33" s="118" t="s">
        <v>112</v>
      </c>
    </row>
    <row r="34" spans="1:9" s="119" customFormat="1" ht="16.5" customHeight="1" x14ac:dyDescent="0.2">
      <c r="A34" s="112" t="s">
        <v>175</v>
      </c>
      <c r="B34" s="113" t="s">
        <v>123</v>
      </c>
      <c r="C34" s="114">
        <v>0</v>
      </c>
      <c r="D34" s="114">
        <v>0</v>
      </c>
      <c r="E34" s="114">
        <v>0</v>
      </c>
      <c r="F34" s="120">
        <v>42</v>
      </c>
      <c r="G34" s="121">
        <v>4354</v>
      </c>
      <c r="H34" s="122">
        <v>50</v>
      </c>
      <c r="I34" s="118" t="s">
        <v>112</v>
      </c>
    </row>
    <row r="35" spans="1:9" s="119" customFormat="1" ht="16.5" customHeight="1" x14ac:dyDescent="0.2">
      <c r="A35" s="112" t="s">
        <v>140</v>
      </c>
      <c r="B35" s="113" t="s">
        <v>115</v>
      </c>
      <c r="C35" s="114">
        <v>0</v>
      </c>
      <c r="D35" s="114">
        <v>5500</v>
      </c>
      <c r="E35" s="114">
        <v>111</v>
      </c>
      <c r="F35" s="120">
        <v>0</v>
      </c>
      <c r="G35" s="121">
        <v>0</v>
      </c>
      <c r="H35" s="122">
        <v>0</v>
      </c>
      <c r="I35" s="118">
        <f t="shared" si="0"/>
        <v>-1</v>
      </c>
    </row>
    <row r="36" spans="1:9" s="119" customFormat="1" ht="16.5" customHeight="1" x14ac:dyDescent="0.2">
      <c r="A36" s="112" t="s">
        <v>140</v>
      </c>
      <c r="B36" s="113" t="s">
        <v>216</v>
      </c>
      <c r="C36" s="114">
        <v>0</v>
      </c>
      <c r="D36" s="114">
        <v>0</v>
      </c>
      <c r="E36" s="114">
        <v>0</v>
      </c>
      <c r="F36" s="120">
        <v>0</v>
      </c>
      <c r="G36" s="121">
        <v>1</v>
      </c>
      <c r="H36" s="122">
        <v>1</v>
      </c>
      <c r="I36" s="118" t="s">
        <v>112</v>
      </c>
    </row>
    <row r="37" spans="1:9" s="119" customFormat="1" ht="16.5" customHeight="1" x14ac:dyDescent="0.2">
      <c r="A37" s="112" t="s">
        <v>176</v>
      </c>
      <c r="B37" s="113" t="s">
        <v>119</v>
      </c>
      <c r="C37" s="114">
        <v>21</v>
      </c>
      <c r="D37" s="114">
        <v>1176</v>
      </c>
      <c r="E37" s="114">
        <v>22</v>
      </c>
      <c r="F37" s="120">
        <v>0</v>
      </c>
      <c r="G37" s="121">
        <v>0</v>
      </c>
      <c r="H37" s="122">
        <v>0</v>
      </c>
      <c r="I37" s="118">
        <f t="shared" si="0"/>
        <v>-1</v>
      </c>
    </row>
    <row r="38" spans="1:9" s="119" customFormat="1" ht="16.5" customHeight="1" x14ac:dyDescent="0.2">
      <c r="A38" s="112" t="s">
        <v>176</v>
      </c>
      <c r="B38" s="113" t="s">
        <v>123</v>
      </c>
      <c r="C38" s="114">
        <v>40</v>
      </c>
      <c r="D38" s="114">
        <v>3200</v>
      </c>
      <c r="E38" s="114">
        <v>51</v>
      </c>
      <c r="F38" s="120">
        <v>40</v>
      </c>
      <c r="G38" s="121">
        <v>3200</v>
      </c>
      <c r="H38" s="122">
        <v>51</v>
      </c>
      <c r="I38" s="118">
        <f t="shared" si="0"/>
        <v>0</v>
      </c>
    </row>
    <row r="39" spans="1:9" s="119" customFormat="1" ht="16.5" customHeight="1" x14ac:dyDescent="0.2">
      <c r="A39" s="112" t="s">
        <v>177</v>
      </c>
      <c r="B39" s="113" t="s">
        <v>115</v>
      </c>
      <c r="C39" s="114">
        <v>0</v>
      </c>
      <c r="D39" s="114">
        <v>2150</v>
      </c>
      <c r="E39" s="114">
        <v>43</v>
      </c>
      <c r="F39" s="120">
        <v>0</v>
      </c>
      <c r="G39" s="121">
        <v>0</v>
      </c>
      <c r="H39" s="122">
        <v>0</v>
      </c>
      <c r="I39" s="118">
        <f t="shared" si="0"/>
        <v>-1</v>
      </c>
    </row>
    <row r="40" spans="1:9" s="119" customFormat="1" ht="16.5" customHeight="1" x14ac:dyDescent="0.2">
      <c r="A40" s="112" t="s">
        <v>178</v>
      </c>
      <c r="B40" s="113" t="s">
        <v>123</v>
      </c>
      <c r="C40" s="114">
        <v>1590</v>
      </c>
      <c r="D40" s="114">
        <v>168021</v>
      </c>
      <c r="E40" s="114">
        <v>1791</v>
      </c>
      <c r="F40" s="120">
        <v>1044</v>
      </c>
      <c r="G40" s="121">
        <v>110723</v>
      </c>
      <c r="H40" s="122">
        <v>1168</v>
      </c>
      <c r="I40" s="118">
        <f t="shared" si="0"/>
        <v>-0.34785036292573979</v>
      </c>
    </row>
    <row r="41" spans="1:9" s="119" customFormat="1" ht="16.5" customHeight="1" x14ac:dyDescent="0.2">
      <c r="A41" s="112" t="s">
        <v>144</v>
      </c>
      <c r="B41" s="113" t="s">
        <v>215</v>
      </c>
      <c r="C41" s="114">
        <v>0</v>
      </c>
      <c r="D41" s="114">
        <v>0</v>
      </c>
      <c r="E41" s="114">
        <v>0</v>
      </c>
      <c r="F41" s="120">
        <v>0</v>
      </c>
      <c r="G41" s="121">
        <v>2187</v>
      </c>
      <c r="H41" s="122">
        <v>27</v>
      </c>
      <c r="I41" s="118" t="s">
        <v>112</v>
      </c>
    </row>
    <row r="42" spans="1:9" s="119" customFormat="1" ht="16.5" customHeight="1" x14ac:dyDescent="0.2">
      <c r="A42" s="112" t="s">
        <v>144</v>
      </c>
      <c r="B42" s="113" t="s">
        <v>171</v>
      </c>
      <c r="C42" s="114">
        <v>0</v>
      </c>
      <c r="D42" s="114">
        <v>0</v>
      </c>
      <c r="E42" s="114">
        <v>0</v>
      </c>
      <c r="F42" s="120">
        <v>240</v>
      </c>
      <c r="G42" s="121">
        <v>12784</v>
      </c>
      <c r="H42" s="122">
        <v>315</v>
      </c>
      <c r="I42" s="118" t="s">
        <v>112</v>
      </c>
    </row>
    <row r="43" spans="1:9" s="119" customFormat="1" ht="16.5" customHeight="1" x14ac:dyDescent="0.2">
      <c r="A43" s="112" t="s">
        <v>144</v>
      </c>
      <c r="B43" s="113" t="s">
        <v>115</v>
      </c>
      <c r="C43" s="114">
        <v>0</v>
      </c>
      <c r="D43" s="114">
        <v>6600</v>
      </c>
      <c r="E43" s="114">
        <v>133</v>
      </c>
      <c r="F43" s="120">
        <v>0</v>
      </c>
      <c r="G43" s="121">
        <v>0</v>
      </c>
      <c r="H43" s="122">
        <v>0</v>
      </c>
      <c r="I43" s="118">
        <f t="shared" si="0"/>
        <v>-1</v>
      </c>
    </row>
    <row r="44" spans="1:9" s="119" customFormat="1" ht="16.5" customHeight="1" x14ac:dyDescent="0.2">
      <c r="A44" s="112" t="s">
        <v>144</v>
      </c>
      <c r="B44" s="113" t="s">
        <v>119</v>
      </c>
      <c r="C44" s="114">
        <v>412</v>
      </c>
      <c r="D44" s="114">
        <v>31496</v>
      </c>
      <c r="E44" s="114">
        <v>401</v>
      </c>
      <c r="F44" s="120">
        <v>393</v>
      </c>
      <c r="G44" s="121">
        <v>25556</v>
      </c>
      <c r="H44" s="122">
        <v>399</v>
      </c>
      <c r="I44" s="118">
        <f t="shared" si="0"/>
        <v>-4.9875311720698253E-3</v>
      </c>
    </row>
    <row r="45" spans="1:9" s="119" customFormat="1" ht="16.5" customHeight="1" x14ac:dyDescent="0.2">
      <c r="A45" s="112" t="s">
        <v>144</v>
      </c>
      <c r="B45" s="113" t="s">
        <v>123</v>
      </c>
      <c r="C45" s="114">
        <v>835</v>
      </c>
      <c r="D45" s="114">
        <v>75576</v>
      </c>
      <c r="E45" s="114">
        <v>1006</v>
      </c>
      <c r="F45" s="120">
        <v>407</v>
      </c>
      <c r="G45" s="121">
        <v>45808</v>
      </c>
      <c r="H45" s="122">
        <v>494</v>
      </c>
      <c r="I45" s="118">
        <f t="shared" si="0"/>
        <v>-0.50894632206759438</v>
      </c>
    </row>
    <row r="46" spans="1:9" s="119" customFormat="1" ht="16.5" customHeight="1" x14ac:dyDescent="0.2">
      <c r="A46" s="112" t="s">
        <v>144</v>
      </c>
      <c r="B46" s="113" t="s">
        <v>217</v>
      </c>
      <c r="C46" s="114">
        <v>0</v>
      </c>
      <c r="D46" s="114">
        <v>37000</v>
      </c>
      <c r="E46" s="114">
        <v>518</v>
      </c>
      <c r="F46" s="120">
        <v>0</v>
      </c>
      <c r="G46" s="121">
        <v>1925</v>
      </c>
      <c r="H46" s="122">
        <v>24</v>
      </c>
      <c r="I46" s="118">
        <f t="shared" si="0"/>
        <v>-0.95366795366795365</v>
      </c>
    </row>
    <row r="47" spans="1:9" s="119" customFormat="1" ht="16.5" customHeight="1" x14ac:dyDescent="0.2">
      <c r="A47" s="112" t="s">
        <v>144</v>
      </c>
      <c r="B47" s="113" t="s">
        <v>218</v>
      </c>
      <c r="C47" s="114">
        <v>0</v>
      </c>
      <c r="D47" s="114">
        <v>0</v>
      </c>
      <c r="E47" s="114">
        <v>0</v>
      </c>
      <c r="F47" s="120">
        <v>60</v>
      </c>
      <c r="G47" s="121">
        <v>6000</v>
      </c>
      <c r="H47" s="122">
        <v>60</v>
      </c>
      <c r="I47" s="118" t="s">
        <v>112</v>
      </c>
    </row>
    <row r="48" spans="1:9" s="119" customFormat="1" ht="16.5" customHeight="1" x14ac:dyDescent="0.2">
      <c r="A48" s="112" t="s">
        <v>179</v>
      </c>
      <c r="B48" s="113" t="s">
        <v>119</v>
      </c>
      <c r="C48" s="114">
        <v>42</v>
      </c>
      <c r="D48" s="114">
        <v>2058</v>
      </c>
      <c r="E48" s="114">
        <v>42</v>
      </c>
      <c r="F48" s="120">
        <v>0</v>
      </c>
      <c r="G48" s="121">
        <v>0</v>
      </c>
      <c r="H48" s="122">
        <v>0</v>
      </c>
      <c r="I48" s="118">
        <f t="shared" si="0"/>
        <v>-1</v>
      </c>
    </row>
    <row r="49" spans="1:9" s="119" customFormat="1" ht="16.5" customHeight="1" x14ac:dyDescent="0.2">
      <c r="A49" s="112" t="s">
        <v>180</v>
      </c>
      <c r="B49" s="113" t="s">
        <v>119</v>
      </c>
      <c r="C49" s="114">
        <v>249</v>
      </c>
      <c r="D49" s="114">
        <v>17184</v>
      </c>
      <c r="E49" s="114">
        <v>251</v>
      </c>
      <c r="F49" s="120">
        <v>104</v>
      </c>
      <c r="G49" s="121">
        <v>6904</v>
      </c>
      <c r="H49" s="122">
        <v>108</v>
      </c>
      <c r="I49" s="118">
        <f t="shared" si="0"/>
        <v>-0.56972111553784865</v>
      </c>
    </row>
    <row r="50" spans="1:9" s="119" customFormat="1" ht="16.5" customHeight="1" x14ac:dyDescent="0.2">
      <c r="A50" s="112" t="s">
        <v>180</v>
      </c>
      <c r="B50" s="113" t="s">
        <v>123</v>
      </c>
      <c r="C50" s="114">
        <v>1254</v>
      </c>
      <c r="D50" s="114">
        <v>105349</v>
      </c>
      <c r="E50" s="114">
        <v>1542</v>
      </c>
      <c r="F50" s="120">
        <v>167</v>
      </c>
      <c r="G50" s="121">
        <v>12396</v>
      </c>
      <c r="H50" s="122">
        <v>210</v>
      </c>
      <c r="I50" s="118">
        <f t="shared" si="0"/>
        <v>-0.86381322957198448</v>
      </c>
    </row>
    <row r="51" spans="1:9" s="119" customFormat="1" ht="16.5" customHeight="1" x14ac:dyDescent="0.2">
      <c r="A51" s="112" t="s">
        <v>147</v>
      </c>
      <c r="B51" s="113" t="s">
        <v>215</v>
      </c>
      <c r="C51" s="114">
        <v>0</v>
      </c>
      <c r="D51" s="114">
        <v>0</v>
      </c>
      <c r="E51" s="114">
        <v>0</v>
      </c>
      <c r="F51" s="120">
        <v>0</v>
      </c>
      <c r="G51" s="121">
        <v>15503</v>
      </c>
      <c r="H51" s="122">
        <v>191</v>
      </c>
      <c r="I51" s="118" t="s">
        <v>112</v>
      </c>
    </row>
    <row r="52" spans="1:9" s="119" customFormat="1" ht="16.5" customHeight="1" x14ac:dyDescent="0.2">
      <c r="A52" s="112" t="s">
        <v>147</v>
      </c>
      <c r="B52" s="113" t="s">
        <v>123</v>
      </c>
      <c r="C52" s="114">
        <v>622</v>
      </c>
      <c r="D52" s="114">
        <v>63432</v>
      </c>
      <c r="E52" s="114">
        <v>720</v>
      </c>
      <c r="F52" s="120">
        <v>418</v>
      </c>
      <c r="G52" s="121">
        <v>43184</v>
      </c>
      <c r="H52" s="122">
        <v>479</v>
      </c>
      <c r="I52" s="118">
        <f t="shared" si="0"/>
        <v>-0.3347222222222222</v>
      </c>
    </row>
    <row r="53" spans="1:9" s="119" customFormat="1" ht="16.5" customHeight="1" x14ac:dyDescent="0.2">
      <c r="A53" s="112" t="s">
        <v>147</v>
      </c>
      <c r="B53" s="113" t="s">
        <v>217</v>
      </c>
      <c r="C53" s="114">
        <v>0</v>
      </c>
      <c r="D53" s="114">
        <v>0</v>
      </c>
      <c r="E53" s="114">
        <v>0</v>
      </c>
      <c r="F53" s="120">
        <v>0</v>
      </c>
      <c r="G53" s="121">
        <v>1809</v>
      </c>
      <c r="H53" s="122">
        <v>24</v>
      </c>
      <c r="I53" s="118" t="s">
        <v>112</v>
      </c>
    </row>
    <row r="54" spans="1:9" s="119" customFormat="1" ht="16.5" customHeight="1" x14ac:dyDescent="0.2">
      <c r="A54" s="112" t="s">
        <v>181</v>
      </c>
      <c r="B54" s="113" t="s">
        <v>171</v>
      </c>
      <c r="C54" s="114">
        <v>0</v>
      </c>
      <c r="D54" s="114">
        <v>0</v>
      </c>
      <c r="E54" s="114">
        <v>0</v>
      </c>
      <c r="F54" s="120">
        <v>2280</v>
      </c>
      <c r="G54" s="121">
        <v>12520</v>
      </c>
      <c r="H54" s="122">
        <v>3071</v>
      </c>
      <c r="I54" s="118" t="s">
        <v>112</v>
      </c>
    </row>
    <row r="55" spans="1:9" s="119" customFormat="1" ht="16.5" customHeight="1" x14ac:dyDescent="0.2">
      <c r="A55" s="112" t="s">
        <v>181</v>
      </c>
      <c r="B55" s="113" t="s">
        <v>169</v>
      </c>
      <c r="C55" s="114">
        <v>5400</v>
      </c>
      <c r="D55" s="114">
        <v>369725</v>
      </c>
      <c r="E55" s="114">
        <v>5381</v>
      </c>
      <c r="F55" s="120">
        <v>2767</v>
      </c>
      <c r="G55" s="121">
        <v>188256</v>
      </c>
      <c r="H55" s="122">
        <v>2784</v>
      </c>
      <c r="I55" s="118">
        <f t="shared" si="0"/>
        <v>-0.48262404757480021</v>
      </c>
    </row>
    <row r="56" spans="1:9" s="119" customFormat="1" ht="16.5" customHeight="1" x14ac:dyDescent="0.2">
      <c r="A56" s="112" t="s">
        <v>181</v>
      </c>
      <c r="B56" s="113" t="s">
        <v>123</v>
      </c>
      <c r="C56" s="114">
        <v>10028</v>
      </c>
      <c r="D56" s="114">
        <v>886453</v>
      </c>
      <c r="E56" s="114">
        <v>11829</v>
      </c>
      <c r="F56" s="120">
        <v>7338</v>
      </c>
      <c r="G56" s="121">
        <v>663595</v>
      </c>
      <c r="H56" s="122">
        <v>8758</v>
      </c>
      <c r="I56" s="118">
        <f t="shared" si="0"/>
        <v>-0.25961619748076759</v>
      </c>
    </row>
    <row r="57" spans="1:9" s="119" customFormat="1" ht="16.5" customHeight="1" x14ac:dyDescent="0.2">
      <c r="A57" s="112" t="s">
        <v>181</v>
      </c>
      <c r="B57" s="113" t="s">
        <v>257</v>
      </c>
      <c r="C57" s="114">
        <v>220</v>
      </c>
      <c r="D57" s="114">
        <v>880</v>
      </c>
      <c r="E57" s="114">
        <v>212</v>
      </c>
      <c r="F57" s="120">
        <v>220</v>
      </c>
      <c r="G57" s="121">
        <v>880</v>
      </c>
      <c r="H57" s="122">
        <v>212</v>
      </c>
      <c r="I57" s="118">
        <f t="shared" si="0"/>
        <v>0</v>
      </c>
    </row>
    <row r="58" spans="1:9" s="119" customFormat="1" ht="16.5" customHeight="1" x14ac:dyDescent="0.2">
      <c r="A58" s="112" t="s">
        <v>181</v>
      </c>
      <c r="B58" s="113" t="s">
        <v>218</v>
      </c>
      <c r="C58" s="114">
        <v>0</v>
      </c>
      <c r="D58" s="114">
        <v>0</v>
      </c>
      <c r="E58" s="114">
        <v>0</v>
      </c>
      <c r="F58" s="120">
        <v>60</v>
      </c>
      <c r="G58" s="121">
        <v>6000</v>
      </c>
      <c r="H58" s="122">
        <v>60</v>
      </c>
      <c r="I58" s="118" t="s">
        <v>112</v>
      </c>
    </row>
    <row r="59" spans="1:9" s="119" customFormat="1" ht="16.5" customHeight="1" x14ac:dyDescent="0.2">
      <c r="A59" s="112" t="s">
        <v>182</v>
      </c>
      <c r="B59" s="113" t="s">
        <v>169</v>
      </c>
      <c r="C59" s="114">
        <v>588</v>
      </c>
      <c r="D59" s="114">
        <v>29330</v>
      </c>
      <c r="E59" s="114">
        <v>595</v>
      </c>
      <c r="F59" s="120">
        <v>483</v>
      </c>
      <c r="G59" s="121">
        <v>24997</v>
      </c>
      <c r="H59" s="122">
        <v>478</v>
      </c>
      <c r="I59" s="118">
        <f t="shared" si="0"/>
        <v>-0.19663865546218487</v>
      </c>
    </row>
    <row r="60" spans="1:9" s="119" customFormat="1" ht="16.5" customHeight="1" x14ac:dyDescent="0.2">
      <c r="A60" s="112" t="s">
        <v>182</v>
      </c>
      <c r="B60" s="113" t="s">
        <v>123</v>
      </c>
      <c r="C60" s="114">
        <v>480</v>
      </c>
      <c r="D60" s="114">
        <v>52966</v>
      </c>
      <c r="E60" s="114">
        <v>553</v>
      </c>
      <c r="F60" s="120">
        <v>120</v>
      </c>
      <c r="G60" s="121">
        <v>13440</v>
      </c>
      <c r="H60" s="122">
        <v>143</v>
      </c>
      <c r="I60" s="118">
        <f t="shared" si="0"/>
        <v>-0.74141048824593125</v>
      </c>
    </row>
    <row r="61" spans="1:9" s="119" customFormat="1" ht="16.5" customHeight="1" x14ac:dyDescent="0.2">
      <c r="A61" s="112" t="s">
        <v>150</v>
      </c>
      <c r="B61" s="113" t="s">
        <v>171</v>
      </c>
      <c r="C61" s="114">
        <v>0</v>
      </c>
      <c r="D61" s="114">
        <v>0</v>
      </c>
      <c r="E61" s="114">
        <v>0</v>
      </c>
      <c r="F61" s="120">
        <v>280</v>
      </c>
      <c r="G61" s="121">
        <v>4120</v>
      </c>
      <c r="H61" s="122">
        <v>375</v>
      </c>
      <c r="I61" s="118" t="s">
        <v>112</v>
      </c>
    </row>
    <row r="62" spans="1:9" s="119" customFormat="1" ht="16.5" customHeight="1" x14ac:dyDescent="0.2">
      <c r="A62" s="112" t="s">
        <v>150</v>
      </c>
      <c r="B62" s="113" t="s">
        <v>169</v>
      </c>
      <c r="C62" s="114">
        <v>2082</v>
      </c>
      <c r="D62" s="114">
        <v>121988</v>
      </c>
      <c r="E62" s="114">
        <v>2167</v>
      </c>
      <c r="F62" s="120">
        <v>1649</v>
      </c>
      <c r="G62" s="121">
        <v>94292</v>
      </c>
      <c r="H62" s="122">
        <v>1722</v>
      </c>
      <c r="I62" s="118">
        <f t="shared" si="0"/>
        <v>-0.20535302261190586</v>
      </c>
    </row>
    <row r="63" spans="1:9" s="119" customFormat="1" ht="16.5" customHeight="1" x14ac:dyDescent="0.2">
      <c r="A63" s="112" t="s">
        <v>150</v>
      </c>
      <c r="B63" s="113" t="s">
        <v>123</v>
      </c>
      <c r="C63" s="114">
        <v>1424</v>
      </c>
      <c r="D63" s="114">
        <v>101341</v>
      </c>
      <c r="E63" s="114">
        <v>1603</v>
      </c>
      <c r="F63" s="120">
        <v>1301</v>
      </c>
      <c r="G63" s="121">
        <v>91423</v>
      </c>
      <c r="H63" s="122">
        <v>1513</v>
      </c>
      <c r="I63" s="118">
        <f t="shared" si="0"/>
        <v>-5.6144728633811605E-2</v>
      </c>
    </row>
    <row r="64" spans="1:9" s="119" customFormat="1" ht="16.5" customHeight="1" x14ac:dyDescent="0.2">
      <c r="A64" s="112" t="s">
        <v>183</v>
      </c>
      <c r="B64" s="113" t="s">
        <v>171</v>
      </c>
      <c r="C64" s="114">
        <v>0</v>
      </c>
      <c r="D64" s="114">
        <v>0</v>
      </c>
      <c r="E64" s="114">
        <v>0</v>
      </c>
      <c r="F64" s="120">
        <v>140</v>
      </c>
      <c r="G64" s="121">
        <v>4203</v>
      </c>
      <c r="H64" s="122">
        <v>187</v>
      </c>
      <c r="I64" s="118" t="s">
        <v>112</v>
      </c>
    </row>
    <row r="65" spans="1:9" s="119" customFormat="1" ht="16.5" customHeight="1" x14ac:dyDescent="0.2">
      <c r="A65" s="112" t="s">
        <v>183</v>
      </c>
      <c r="B65" s="113" t="s">
        <v>169</v>
      </c>
      <c r="C65" s="114">
        <v>61</v>
      </c>
      <c r="D65" s="114">
        <v>3906</v>
      </c>
      <c r="E65" s="114">
        <v>63</v>
      </c>
      <c r="F65" s="120">
        <v>20</v>
      </c>
      <c r="G65" s="121">
        <v>1372</v>
      </c>
      <c r="H65" s="122">
        <v>19</v>
      </c>
      <c r="I65" s="118">
        <f t="shared" si="0"/>
        <v>-0.69841269841269837</v>
      </c>
    </row>
    <row r="66" spans="1:9" s="119" customFormat="1" ht="16.5" customHeight="1" x14ac:dyDescent="0.2">
      <c r="A66" s="112" t="s">
        <v>183</v>
      </c>
      <c r="B66" s="113" t="s">
        <v>123</v>
      </c>
      <c r="C66" s="114">
        <v>40</v>
      </c>
      <c r="D66" s="114">
        <v>3000</v>
      </c>
      <c r="E66" s="114">
        <v>39</v>
      </c>
      <c r="F66" s="120">
        <v>63</v>
      </c>
      <c r="G66" s="121">
        <v>4725</v>
      </c>
      <c r="H66" s="122">
        <v>61</v>
      </c>
      <c r="I66" s="118">
        <f t="shared" si="0"/>
        <v>0.5641025641025641</v>
      </c>
    </row>
    <row r="67" spans="1:9" s="119" customFormat="1" ht="16.5" customHeight="1" x14ac:dyDescent="0.2">
      <c r="A67" s="112" t="s">
        <v>152</v>
      </c>
      <c r="B67" s="113" t="s">
        <v>169</v>
      </c>
      <c r="C67" s="114">
        <v>610</v>
      </c>
      <c r="D67" s="114">
        <v>34145</v>
      </c>
      <c r="E67" s="114">
        <v>649</v>
      </c>
      <c r="F67" s="120">
        <v>252</v>
      </c>
      <c r="G67" s="121">
        <v>14112</v>
      </c>
      <c r="H67" s="122">
        <v>268</v>
      </c>
      <c r="I67" s="118">
        <f t="shared" si="0"/>
        <v>-0.5870570107858244</v>
      </c>
    </row>
    <row r="68" spans="1:9" s="119" customFormat="1" ht="16.5" customHeight="1" x14ac:dyDescent="0.2">
      <c r="A68" s="112" t="s">
        <v>152</v>
      </c>
      <c r="B68" s="113" t="s">
        <v>123</v>
      </c>
      <c r="C68" s="114">
        <v>1856</v>
      </c>
      <c r="D68" s="114">
        <v>129304</v>
      </c>
      <c r="E68" s="114">
        <v>2317</v>
      </c>
      <c r="F68" s="120">
        <v>1693</v>
      </c>
      <c r="G68" s="121">
        <v>116648</v>
      </c>
      <c r="H68" s="122">
        <v>2133</v>
      </c>
      <c r="I68" s="118">
        <f t="shared" si="0"/>
        <v>-7.9413034095813559E-2</v>
      </c>
    </row>
    <row r="69" spans="1:9" s="119" customFormat="1" ht="16.5" customHeight="1" x14ac:dyDescent="0.2">
      <c r="A69" s="112" t="s">
        <v>153</v>
      </c>
      <c r="B69" s="113" t="s">
        <v>215</v>
      </c>
      <c r="C69" s="114">
        <v>0</v>
      </c>
      <c r="D69" s="114">
        <v>0</v>
      </c>
      <c r="E69" s="114">
        <v>0</v>
      </c>
      <c r="F69" s="120">
        <v>0</v>
      </c>
      <c r="G69" s="121">
        <v>2121</v>
      </c>
      <c r="H69" s="122">
        <v>26</v>
      </c>
      <c r="I69" s="118" t="s">
        <v>112</v>
      </c>
    </row>
    <row r="70" spans="1:9" s="119" customFormat="1" ht="16.5" customHeight="1" x14ac:dyDescent="0.2">
      <c r="A70" s="112" t="s">
        <v>153</v>
      </c>
      <c r="B70" s="113" t="s">
        <v>171</v>
      </c>
      <c r="C70" s="114">
        <v>0</v>
      </c>
      <c r="D70" s="114">
        <v>0</v>
      </c>
      <c r="E70" s="114">
        <v>0</v>
      </c>
      <c r="F70" s="120">
        <v>80</v>
      </c>
      <c r="G70" s="121">
        <v>3920</v>
      </c>
      <c r="H70" s="122">
        <v>105</v>
      </c>
      <c r="I70" s="118" t="s">
        <v>112</v>
      </c>
    </row>
    <row r="71" spans="1:9" s="119" customFormat="1" ht="16.5" customHeight="1" x14ac:dyDescent="0.2">
      <c r="A71" s="112" t="s">
        <v>153</v>
      </c>
      <c r="B71" s="113" t="s">
        <v>260</v>
      </c>
      <c r="C71" s="114">
        <v>0</v>
      </c>
      <c r="D71" s="114">
        <v>9246</v>
      </c>
      <c r="E71" s="114">
        <v>128</v>
      </c>
      <c r="F71" s="120">
        <v>0</v>
      </c>
      <c r="G71" s="121">
        <v>0</v>
      </c>
      <c r="H71" s="122">
        <v>0</v>
      </c>
      <c r="I71" s="118">
        <f t="shared" si="0"/>
        <v>-1</v>
      </c>
    </row>
    <row r="72" spans="1:9" s="119" customFormat="1" ht="16.5" customHeight="1" x14ac:dyDescent="0.2">
      <c r="A72" s="112" t="s">
        <v>153</v>
      </c>
      <c r="B72" s="113" t="s">
        <v>119</v>
      </c>
      <c r="C72" s="114">
        <v>42</v>
      </c>
      <c r="D72" s="114">
        <v>2352</v>
      </c>
      <c r="E72" s="114">
        <v>45</v>
      </c>
      <c r="F72" s="120">
        <v>0</v>
      </c>
      <c r="G72" s="121">
        <v>0</v>
      </c>
      <c r="H72" s="122">
        <v>0</v>
      </c>
      <c r="I72" s="118">
        <f t="shared" si="0"/>
        <v>-1</v>
      </c>
    </row>
    <row r="73" spans="1:9" s="119" customFormat="1" ht="16.5" customHeight="1" x14ac:dyDescent="0.2">
      <c r="A73" s="112" t="s">
        <v>153</v>
      </c>
      <c r="B73" s="113" t="s">
        <v>123</v>
      </c>
      <c r="C73" s="114">
        <v>11627</v>
      </c>
      <c r="D73" s="114">
        <v>1097059</v>
      </c>
      <c r="E73" s="114">
        <v>14167</v>
      </c>
      <c r="F73" s="120">
        <v>10224</v>
      </c>
      <c r="G73" s="121">
        <v>876903</v>
      </c>
      <c r="H73" s="122">
        <v>12928</v>
      </c>
      <c r="I73" s="118">
        <f t="shared" si="0"/>
        <v>-8.7456765723159455E-2</v>
      </c>
    </row>
    <row r="74" spans="1:9" s="119" customFormat="1" ht="16.5" customHeight="1" x14ac:dyDescent="0.2">
      <c r="A74" s="112" t="s">
        <v>153</v>
      </c>
      <c r="B74" s="113" t="s">
        <v>217</v>
      </c>
      <c r="C74" s="114">
        <v>0</v>
      </c>
      <c r="D74" s="114">
        <v>16420</v>
      </c>
      <c r="E74" s="114">
        <v>233</v>
      </c>
      <c r="F74" s="120">
        <v>0</v>
      </c>
      <c r="G74" s="121">
        <v>0</v>
      </c>
      <c r="H74" s="122">
        <v>0</v>
      </c>
      <c r="I74" s="118">
        <f t="shared" si="0"/>
        <v>-1</v>
      </c>
    </row>
    <row r="75" spans="1:9" s="119" customFormat="1" ht="16.5" customHeight="1" x14ac:dyDescent="0.2">
      <c r="A75" s="112" t="s">
        <v>153</v>
      </c>
      <c r="B75" s="113" t="s">
        <v>218</v>
      </c>
      <c r="C75" s="114">
        <v>0</v>
      </c>
      <c r="D75" s="114">
        <v>0</v>
      </c>
      <c r="E75" s="114">
        <v>0</v>
      </c>
      <c r="F75" s="120">
        <v>20</v>
      </c>
      <c r="G75" s="121">
        <v>2000</v>
      </c>
      <c r="H75" s="122">
        <v>20</v>
      </c>
      <c r="I75" s="118" t="s">
        <v>112</v>
      </c>
    </row>
    <row r="76" spans="1:9" s="119" customFormat="1" ht="16.5" customHeight="1" x14ac:dyDescent="0.2">
      <c r="A76" s="112" t="s">
        <v>259</v>
      </c>
      <c r="B76" s="113" t="s">
        <v>123</v>
      </c>
      <c r="C76" s="114">
        <v>20</v>
      </c>
      <c r="D76" s="114">
        <v>2240</v>
      </c>
      <c r="E76" s="114">
        <v>23</v>
      </c>
      <c r="F76" s="120">
        <v>0</v>
      </c>
      <c r="G76" s="121">
        <v>0</v>
      </c>
      <c r="H76" s="122">
        <v>0</v>
      </c>
      <c r="I76" s="118">
        <f t="shared" si="0"/>
        <v>-1</v>
      </c>
    </row>
    <row r="77" spans="1:9" s="119" customFormat="1" ht="16.5" customHeight="1" x14ac:dyDescent="0.2">
      <c r="A77" s="112" t="s">
        <v>184</v>
      </c>
      <c r="B77" s="113" t="s">
        <v>169</v>
      </c>
      <c r="C77" s="114">
        <v>294</v>
      </c>
      <c r="D77" s="114">
        <v>16464</v>
      </c>
      <c r="E77" s="114">
        <v>313</v>
      </c>
      <c r="F77" s="120">
        <v>0</v>
      </c>
      <c r="G77" s="121">
        <v>0</v>
      </c>
      <c r="H77" s="122">
        <v>0</v>
      </c>
      <c r="I77" s="118">
        <f t="shared" si="0"/>
        <v>-1</v>
      </c>
    </row>
    <row r="78" spans="1:9" s="119" customFormat="1" ht="16.5" customHeight="1" x14ac:dyDescent="0.2">
      <c r="A78" s="112" t="s">
        <v>184</v>
      </c>
      <c r="B78" s="113" t="s">
        <v>123</v>
      </c>
      <c r="C78" s="114">
        <v>229</v>
      </c>
      <c r="D78" s="114">
        <v>21817</v>
      </c>
      <c r="E78" s="114">
        <v>254</v>
      </c>
      <c r="F78" s="120">
        <v>125</v>
      </c>
      <c r="G78" s="121">
        <v>13425</v>
      </c>
      <c r="H78" s="122">
        <v>146</v>
      </c>
      <c r="I78" s="118">
        <f t="shared" si="0"/>
        <v>-0.42519685039370081</v>
      </c>
    </row>
    <row r="79" spans="1:9" s="119" customFormat="1" ht="16.5" customHeight="1" x14ac:dyDescent="0.2">
      <c r="A79" s="112" t="s">
        <v>155</v>
      </c>
      <c r="B79" s="113" t="s">
        <v>123</v>
      </c>
      <c r="C79" s="114">
        <v>122</v>
      </c>
      <c r="D79" s="114">
        <v>12316</v>
      </c>
      <c r="E79" s="114">
        <v>137</v>
      </c>
      <c r="F79" s="120">
        <v>203</v>
      </c>
      <c r="G79" s="121">
        <v>20466</v>
      </c>
      <c r="H79" s="122">
        <v>247</v>
      </c>
      <c r="I79" s="118">
        <f t="shared" si="0"/>
        <v>0.8029197080291971</v>
      </c>
    </row>
    <row r="80" spans="1:9" s="119" customFormat="1" ht="16.5" customHeight="1" x14ac:dyDescent="0.2">
      <c r="A80" s="112" t="s">
        <v>156</v>
      </c>
      <c r="B80" s="113" t="s">
        <v>185</v>
      </c>
      <c r="C80" s="114">
        <v>0</v>
      </c>
      <c r="D80" s="114">
        <v>13000</v>
      </c>
      <c r="E80" s="114">
        <v>131</v>
      </c>
      <c r="F80" s="120">
        <v>0</v>
      </c>
      <c r="G80" s="121">
        <v>0</v>
      </c>
      <c r="H80" s="122">
        <v>0</v>
      </c>
      <c r="I80" s="118">
        <f t="shared" si="0"/>
        <v>-1</v>
      </c>
    </row>
    <row r="81" spans="1:9" s="119" customFormat="1" ht="16.5" customHeight="1" x14ac:dyDescent="0.2">
      <c r="A81" s="112" t="s">
        <v>186</v>
      </c>
      <c r="B81" s="113" t="s">
        <v>123</v>
      </c>
      <c r="C81" s="114">
        <v>21</v>
      </c>
      <c r="D81" s="114">
        <v>2352</v>
      </c>
      <c r="E81" s="114">
        <v>24</v>
      </c>
      <c r="F81" s="120">
        <v>252</v>
      </c>
      <c r="G81" s="121">
        <v>28111</v>
      </c>
      <c r="H81" s="122">
        <v>293</v>
      </c>
      <c r="I81" s="118">
        <f t="shared" si="0"/>
        <v>11.208333333333334</v>
      </c>
    </row>
    <row r="82" spans="1:9" s="119" customFormat="1" ht="16.5" customHeight="1" x14ac:dyDescent="0.2">
      <c r="A82" s="112" t="s">
        <v>186</v>
      </c>
      <c r="B82" s="113" t="s">
        <v>127</v>
      </c>
      <c r="C82" s="114">
        <v>0</v>
      </c>
      <c r="D82" s="114">
        <v>0</v>
      </c>
      <c r="E82" s="114">
        <v>0</v>
      </c>
      <c r="F82" s="120">
        <v>0</v>
      </c>
      <c r="G82" s="121">
        <v>6120</v>
      </c>
      <c r="H82" s="122">
        <v>156</v>
      </c>
      <c r="I82" s="118" t="s">
        <v>112</v>
      </c>
    </row>
    <row r="83" spans="1:9" s="119" customFormat="1" ht="16.5" customHeight="1" x14ac:dyDescent="0.2">
      <c r="A83" s="112" t="s">
        <v>157</v>
      </c>
      <c r="B83" s="113" t="s">
        <v>115</v>
      </c>
      <c r="C83" s="114">
        <v>0</v>
      </c>
      <c r="D83" s="114">
        <v>2200</v>
      </c>
      <c r="E83" s="114">
        <v>44</v>
      </c>
      <c r="F83" s="120">
        <v>0</v>
      </c>
      <c r="G83" s="121">
        <v>0</v>
      </c>
      <c r="H83" s="122">
        <v>0</v>
      </c>
      <c r="I83" s="118">
        <f t="shared" ref="I82:I119" si="1">(+H83-E83)/E83</f>
        <v>-1</v>
      </c>
    </row>
    <row r="84" spans="1:9" s="119" customFormat="1" ht="16.5" customHeight="1" x14ac:dyDescent="0.2">
      <c r="A84" s="112" t="s">
        <v>157</v>
      </c>
      <c r="B84" s="113" t="s">
        <v>123</v>
      </c>
      <c r="C84" s="114">
        <v>0</v>
      </c>
      <c r="D84" s="114">
        <v>0</v>
      </c>
      <c r="E84" s="114">
        <v>0</v>
      </c>
      <c r="F84" s="120">
        <v>126</v>
      </c>
      <c r="G84" s="121">
        <v>7560</v>
      </c>
      <c r="H84" s="122">
        <v>155</v>
      </c>
      <c r="I84" s="118" t="s">
        <v>112</v>
      </c>
    </row>
    <row r="85" spans="1:9" s="119" customFormat="1" ht="16.5" customHeight="1" x14ac:dyDescent="0.2">
      <c r="A85" s="112" t="s">
        <v>187</v>
      </c>
      <c r="B85" s="113" t="s">
        <v>171</v>
      </c>
      <c r="C85" s="114">
        <v>0</v>
      </c>
      <c r="D85" s="114">
        <v>0</v>
      </c>
      <c r="E85" s="114">
        <v>0</v>
      </c>
      <c r="F85" s="120">
        <v>20</v>
      </c>
      <c r="G85" s="121">
        <v>40</v>
      </c>
      <c r="H85" s="122">
        <v>27</v>
      </c>
      <c r="I85" s="118" t="s">
        <v>112</v>
      </c>
    </row>
    <row r="86" spans="1:9" s="119" customFormat="1" ht="16.5" customHeight="1" x14ac:dyDescent="0.2">
      <c r="A86" s="112" t="s">
        <v>187</v>
      </c>
      <c r="B86" s="113" t="s">
        <v>169</v>
      </c>
      <c r="C86" s="114">
        <v>1659</v>
      </c>
      <c r="D86" s="114">
        <v>92932</v>
      </c>
      <c r="E86" s="114">
        <v>1765</v>
      </c>
      <c r="F86" s="120">
        <v>777</v>
      </c>
      <c r="G86" s="121">
        <v>43505</v>
      </c>
      <c r="H86" s="122">
        <v>827</v>
      </c>
      <c r="I86" s="118">
        <f t="shared" si="1"/>
        <v>-0.5314447592067989</v>
      </c>
    </row>
    <row r="87" spans="1:9" s="119" customFormat="1" ht="16.5" customHeight="1" x14ac:dyDescent="0.2">
      <c r="A87" s="112" t="s">
        <v>159</v>
      </c>
      <c r="B87" s="113" t="s">
        <v>123</v>
      </c>
      <c r="C87" s="114">
        <v>40</v>
      </c>
      <c r="D87" s="114">
        <v>4480</v>
      </c>
      <c r="E87" s="114">
        <v>49</v>
      </c>
      <c r="F87" s="120">
        <v>0</v>
      </c>
      <c r="G87" s="121">
        <v>0</v>
      </c>
      <c r="H87" s="122">
        <v>0</v>
      </c>
      <c r="I87" s="118">
        <f t="shared" si="1"/>
        <v>-1</v>
      </c>
    </row>
    <row r="88" spans="1:9" s="119" customFormat="1" ht="16.5" customHeight="1" x14ac:dyDescent="0.2">
      <c r="A88" s="112" t="s">
        <v>160</v>
      </c>
      <c r="B88" s="113" t="s">
        <v>172</v>
      </c>
      <c r="C88" s="114">
        <v>68</v>
      </c>
      <c r="D88" s="114">
        <v>68</v>
      </c>
      <c r="E88" s="114">
        <v>87</v>
      </c>
      <c r="F88" s="120">
        <v>0</v>
      </c>
      <c r="G88" s="121">
        <v>0</v>
      </c>
      <c r="H88" s="122">
        <v>0</v>
      </c>
      <c r="I88" s="118">
        <f t="shared" si="1"/>
        <v>-1</v>
      </c>
    </row>
    <row r="89" spans="1:9" s="119" customFormat="1" ht="16.5" customHeight="1" x14ac:dyDescent="0.2">
      <c r="A89" s="112" t="s">
        <v>160</v>
      </c>
      <c r="B89" s="113" t="s">
        <v>173</v>
      </c>
      <c r="C89" s="114">
        <v>2161</v>
      </c>
      <c r="D89" s="114">
        <v>129660</v>
      </c>
      <c r="E89" s="114">
        <v>3254</v>
      </c>
      <c r="F89" s="120">
        <v>1088</v>
      </c>
      <c r="G89" s="121">
        <v>65280</v>
      </c>
      <c r="H89" s="122">
        <v>1639</v>
      </c>
      <c r="I89" s="118">
        <f t="shared" si="1"/>
        <v>-0.49631223110018441</v>
      </c>
    </row>
    <row r="90" spans="1:9" s="119" customFormat="1" ht="16.5" customHeight="1" x14ac:dyDescent="0.2">
      <c r="A90" s="112" t="s">
        <v>161</v>
      </c>
      <c r="B90" s="113" t="s">
        <v>169</v>
      </c>
      <c r="C90" s="114">
        <v>40</v>
      </c>
      <c r="D90" s="114">
        <v>4400</v>
      </c>
      <c r="E90" s="114">
        <v>33</v>
      </c>
      <c r="F90" s="120">
        <v>103</v>
      </c>
      <c r="G90" s="121">
        <v>7928</v>
      </c>
      <c r="H90" s="122">
        <v>96</v>
      </c>
      <c r="I90" s="118">
        <f t="shared" si="1"/>
        <v>1.9090909090909092</v>
      </c>
    </row>
    <row r="91" spans="1:9" s="119" customFormat="1" ht="16.5" customHeight="1" x14ac:dyDescent="0.2">
      <c r="A91" s="112" t="s">
        <v>161</v>
      </c>
      <c r="B91" s="113" t="s">
        <v>123</v>
      </c>
      <c r="C91" s="114">
        <v>0</v>
      </c>
      <c r="D91" s="114">
        <v>0</v>
      </c>
      <c r="E91" s="114">
        <v>0</v>
      </c>
      <c r="F91" s="120">
        <v>412</v>
      </c>
      <c r="G91" s="121">
        <v>39009</v>
      </c>
      <c r="H91" s="122">
        <v>460</v>
      </c>
      <c r="I91" s="118" t="s">
        <v>112</v>
      </c>
    </row>
    <row r="92" spans="1:9" s="119" customFormat="1" ht="16.5" customHeight="1" x14ac:dyDescent="0.2">
      <c r="A92" s="112" t="s">
        <v>188</v>
      </c>
      <c r="B92" s="113" t="s">
        <v>123</v>
      </c>
      <c r="C92" s="114">
        <v>40</v>
      </c>
      <c r="D92" s="114">
        <v>4480</v>
      </c>
      <c r="E92" s="114">
        <v>49</v>
      </c>
      <c r="F92" s="120">
        <v>81</v>
      </c>
      <c r="G92" s="121">
        <v>8925</v>
      </c>
      <c r="H92" s="122">
        <v>97</v>
      </c>
      <c r="I92" s="118">
        <f t="shared" si="1"/>
        <v>0.97959183673469385</v>
      </c>
    </row>
    <row r="93" spans="1:9" s="119" customFormat="1" ht="16.5" customHeight="1" x14ac:dyDescent="0.2">
      <c r="A93" s="112" t="s">
        <v>223</v>
      </c>
      <c r="B93" s="113" t="s">
        <v>123</v>
      </c>
      <c r="C93" s="114">
        <v>0</v>
      </c>
      <c r="D93" s="114">
        <v>0</v>
      </c>
      <c r="E93" s="114">
        <v>0</v>
      </c>
      <c r="F93" s="120">
        <v>41</v>
      </c>
      <c r="G93" s="121">
        <v>2763</v>
      </c>
      <c r="H93" s="122">
        <v>55</v>
      </c>
      <c r="I93" s="118" t="s">
        <v>112</v>
      </c>
    </row>
    <row r="94" spans="1:9" s="119" customFormat="1" ht="16.5" customHeight="1" x14ac:dyDescent="0.2">
      <c r="A94" s="112" t="s">
        <v>189</v>
      </c>
      <c r="B94" s="113" t="s">
        <v>190</v>
      </c>
      <c r="C94" s="114">
        <v>0</v>
      </c>
      <c r="D94" s="114">
        <v>0</v>
      </c>
      <c r="E94" s="114">
        <v>0</v>
      </c>
      <c r="F94" s="120">
        <v>80</v>
      </c>
      <c r="G94" s="121">
        <v>9280</v>
      </c>
      <c r="H94" s="122">
        <v>91</v>
      </c>
      <c r="I94" s="118" t="s">
        <v>112</v>
      </c>
    </row>
    <row r="95" spans="1:9" s="119" customFormat="1" ht="16.5" customHeight="1" x14ac:dyDescent="0.2">
      <c r="A95" s="112" t="s">
        <v>189</v>
      </c>
      <c r="B95" s="113" t="s">
        <v>191</v>
      </c>
      <c r="C95" s="114">
        <v>0</v>
      </c>
      <c r="D95" s="114">
        <v>0</v>
      </c>
      <c r="E95" s="114">
        <v>0</v>
      </c>
      <c r="F95" s="120">
        <v>8</v>
      </c>
      <c r="G95" s="121">
        <v>960</v>
      </c>
      <c r="H95" s="122">
        <v>10</v>
      </c>
      <c r="I95" s="118" t="s">
        <v>112</v>
      </c>
    </row>
    <row r="96" spans="1:9" s="119" customFormat="1" ht="16.5" customHeight="1" x14ac:dyDescent="0.2">
      <c r="A96" s="112" t="s">
        <v>189</v>
      </c>
      <c r="B96" s="113" t="s">
        <v>116</v>
      </c>
      <c r="C96" s="114">
        <v>0</v>
      </c>
      <c r="D96" s="114">
        <v>0</v>
      </c>
      <c r="E96" s="114">
        <v>0</v>
      </c>
      <c r="F96" s="120">
        <v>235</v>
      </c>
      <c r="G96" s="121">
        <v>28200</v>
      </c>
      <c r="H96" s="122">
        <v>282</v>
      </c>
      <c r="I96" s="118" t="s">
        <v>112</v>
      </c>
    </row>
    <row r="97" spans="1:9" s="119" customFormat="1" ht="16.5" customHeight="1" x14ac:dyDescent="0.2">
      <c r="A97" s="112" t="s">
        <v>189</v>
      </c>
      <c r="B97" s="113" t="s">
        <v>260</v>
      </c>
      <c r="C97" s="114">
        <v>0</v>
      </c>
      <c r="D97" s="114">
        <v>0</v>
      </c>
      <c r="E97" s="114">
        <v>0</v>
      </c>
      <c r="F97" s="120">
        <v>0</v>
      </c>
      <c r="G97" s="121">
        <v>1821</v>
      </c>
      <c r="H97" s="122">
        <v>25</v>
      </c>
      <c r="I97" s="118" t="s">
        <v>112</v>
      </c>
    </row>
    <row r="98" spans="1:9" s="119" customFormat="1" ht="16.5" customHeight="1" x14ac:dyDescent="0.2">
      <c r="A98" s="112" t="s">
        <v>189</v>
      </c>
      <c r="B98" s="113" t="s">
        <v>192</v>
      </c>
      <c r="C98" s="114">
        <v>0</v>
      </c>
      <c r="D98" s="114">
        <v>0</v>
      </c>
      <c r="E98" s="114">
        <v>0</v>
      </c>
      <c r="F98" s="120">
        <v>1906</v>
      </c>
      <c r="G98" s="121">
        <v>121220</v>
      </c>
      <c r="H98" s="122">
        <v>2311</v>
      </c>
      <c r="I98" s="118" t="s">
        <v>112</v>
      </c>
    </row>
    <row r="99" spans="1:9" s="119" customFormat="1" ht="16.5" customHeight="1" x14ac:dyDescent="0.2">
      <c r="A99" s="112" t="s">
        <v>189</v>
      </c>
      <c r="B99" s="113" t="s">
        <v>256</v>
      </c>
      <c r="C99" s="114">
        <v>0</v>
      </c>
      <c r="D99" s="114">
        <v>0</v>
      </c>
      <c r="E99" s="114">
        <v>0</v>
      </c>
      <c r="F99" s="120">
        <v>120</v>
      </c>
      <c r="G99" s="121">
        <v>13440</v>
      </c>
      <c r="H99" s="122">
        <v>148</v>
      </c>
      <c r="I99" s="118" t="s">
        <v>112</v>
      </c>
    </row>
    <row r="100" spans="1:9" s="119" customFormat="1" ht="16.5" customHeight="1" x14ac:dyDescent="0.2">
      <c r="A100" s="112" t="s">
        <v>189</v>
      </c>
      <c r="B100" s="113" t="s">
        <v>169</v>
      </c>
      <c r="C100" s="114">
        <v>252</v>
      </c>
      <c r="D100" s="114">
        <v>14112</v>
      </c>
      <c r="E100" s="114">
        <v>268</v>
      </c>
      <c r="F100" s="120">
        <v>1516</v>
      </c>
      <c r="G100" s="121">
        <v>80745</v>
      </c>
      <c r="H100" s="122">
        <v>1537</v>
      </c>
      <c r="I100" s="118">
        <f t="shared" si="1"/>
        <v>4.7350746268656714</v>
      </c>
    </row>
    <row r="101" spans="1:9" s="119" customFormat="1" ht="16.5" customHeight="1" x14ac:dyDescent="0.2">
      <c r="A101" s="112" t="s">
        <v>189</v>
      </c>
      <c r="B101" s="113" t="s">
        <v>122</v>
      </c>
      <c r="C101" s="114">
        <v>0</v>
      </c>
      <c r="D101" s="114">
        <v>0</v>
      </c>
      <c r="E101" s="114">
        <v>0</v>
      </c>
      <c r="F101" s="120">
        <v>302</v>
      </c>
      <c r="G101" s="121">
        <v>39160</v>
      </c>
      <c r="H101" s="122">
        <v>353</v>
      </c>
      <c r="I101" s="118" t="s">
        <v>112</v>
      </c>
    </row>
    <row r="102" spans="1:9" s="119" customFormat="1" ht="16.5" customHeight="1" x14ac:dyDescent="0.2">
      <c r="A102" s="112" t="s">
        <v>189</v>
      </c>
      <c r="B102" s="113" t="s">
        <v>193</v>
      </c>
      <c r="C102" s="114">
        <v>0</v>
      </c>
      <c r="D102" s="114">
        <v>0</v>
      </c>
      <c r="E102" s="114">
        <v>0</v>
      </c>
      <c r="F102" s="120">
        <v>73</v>
      </c>
      <c r="G102" s="121">
        <v>8760</v>
      </c>
      <c r="H102" s="122">
        <v>88</v>
      </c>
      <c r="I102" s="118" t="s">
        <v>112</v>
      </c>
    </row>
    <row r="103" spans="1:9" s="119" customFormat="1" ht="16.5" customHeight="1" x14ac:dyDescent="0.2">
      <c r="A103" s="112" t="s">
        <v>189</v>
      </c>
      <c r="B103" s="113" t="s">
        <v>121</v>
      </c>
      <c r="C103" s="114">
        <v>0</v>
      </c>
      <c r="D103" s="114">
        <v>0</v>
      </c>
      <c r="E103" s="114">
        <v>0</v>
      </c>
      <c r="F103" s="120">
        <v>20</v>
      </c>
      <c r="G103" s="121">
        <v>2400</v>
      </c>
      <c r="H103" s="122">
        <v>24</v>
      </c>
      <c r="I103" s="118" t="s">
        <v>112</v>
      </c>
    </row>
    <row r="104" spans="1:9" s="119" customFormat="1" ht="16.5" customHeight="1" x14ac:dyDescent="0.2">
      <c r="A104" s="112" t="s">
        <v>189</v>
      </c>
      <c r="B104" s="113" t="s">
        <v>123</v>
      </c>
      <c r="C104" s="114">
        <v>8584</v>
      </c>
      <c r="D104" s="114">
        <v>713578</v>
      </c>
      <c r="E104" s="114">
        <v>11103</v>
      </c>
      <c r="F104" s="120">
        <v>33962</v>
      </c>
      <c r="G104" s="121">
        <v>2696822</v>
      </c>
      <c r="H104" s="122">
        <v>37672</v>
      </c>
      <c r="I104" s="118">
        <f t="shared" si="1"/>
        <v>2.39295685850671</v>
      </c>
    </row>
    <row r="105" spans="1:9" s="119" customFormat="1" ht="16.5" customHeight="1" x14ac:dyDescent="0.2">
      <c r="A105" s="112" t="s">
        <v>189</v>
      </c>
      <c r="B105" s="113" t="s">
        <v>194</v>
      </c>
      <c r="C105" s="114">
        <v>0</v>
      </c>
      <c r="D105" s="114">
        <v>0</v>
      </c>
      <c r="E105" s="114">
        <v>0</v>
      </c>
      <c r="F105" s="120">
        <v>2036</v>
      </c>
      <c r="G105" s="121">
        <v>220081</v>
      </c>
      <c r="H105" s="122">
        <v>1940</v>
      </c>
      <c r="I105" s="118" t="s">
        <v>112</v>
      </c>
    </row>
    <row r="106" spans="1:9" s="119" customFormat="1" ht="16.5" customHeight="1" x14ac:dyDescent="0.2">
      <c r="A106" s="112" t="s">
        <v>224</v>
      </c>
      <c r="B106" s="113" t="s">
        <v>127</v>
      </c>
      <c r="C106" s="114">
        <v>0</v>
      </c>
      <c r="D106" s="114">
        <v>0</v>
      </c>
      <c r="E106" s="114">
        <v>0</v>
      </c>
      <c r="F106" s="120">
        <v>0</v>
      </c>
      <c r="G106" s="121">
        <v>8160</v>
      </c>
      <c r="H106" s="122">
        <v>208</v>
      </c>
      <c r="I106" s="118" t="s">
        <v>112</v>
      </c>
    </row>
    <row r="107" spans="1:9" s="119" customFormat="1" ht="16.5" customHeight="1" x14ac:dyDescent="0.2">
      <c r="A107" s="112" t="s">
        <v>225</v>
      </c>
      <c r="B107" s="113" t="s">
        <v>255</v>
      </c>
      <c r="C107" s="114">
        <v>0</v>
      </c>
      <c r="D107" s="114">
        <v>0</v>
      </c>
      <c r="E107" s="114">
        <v>0</v>
      </c>
      <c r="F107" s="120">
        <v>630</v>
      </c>
      <c r="G107" s="121">
        <v>630</v>
      </c>
      <c r="H107" s="122">
        <v>475</v>
      </c>
      <c r="I107" s="118" t="s">
        <v>112</v>
      </c>
    </row>
    <row r="108" spans="1:9" s="119" customFormat="1" ht="16.5" customHeight="1" x14ac:dyDescent="0.2">
      <c r="A108" s="112" t="s">
        <v>225</v>
      </c>
      <c r="B108" s="113" t="s">
        <v>226</v>
      </c>
      <c r="C108" s="114">
        <v>16</v>
      </c>
      <c r="D108" s="114">
        <v>896</v>
      </c>
      <c r="E108" s="114">
        <v>17</v>
      </c>
      <c r="F108" s="120">
        <v>21</v>
      </c>
      <c r="G108" s="121">
        <v>1176</v>
      </c>
      <c r="H108" s="122">
        <v>22</v>
      </c>
      <c r="I108" s="118">
        <f t="shared" si="1"/>
        <v>0.29411764705882354</v>
      </c>
    </row>
    <row r="109" spans="1:9" s="119" customFormat="1" ht="16.5" customHeight="1" x14ac:dyDescent="0.2">
      <c r="A109" s="112" t="s">
        <v>225</v>
      </c>
      <c r="B109" s="113" t="s">
        <v>227</v>
      </c>
      <c r="C109" s="114">
        <v>5</v>
      </c>
      <c r="D109" s="114">
        <v>399</v>
      </c>
      <c r="E109" s="114">
        <v>6</v>
      </c>
      <c r="F109" s="120">
        <v>0</v>
      </c>
      <c r="G109" s="121">
        <v>0</v>
      </c>
      <c r="H109" s="122">
        <v>0</v>
      </c>
      <c r="I109" s="118">
        <f t="shared" si="1"/>
        <v>-1</v>
      </c>
    </row>
    <row r="110" spans="1:9" s="119" customFormat="1" ht="16.5" customHeight="1" x14ac:dyDescent="0.2">
      <c r="A110" s="112" t="s">
        <v>164</v>
      </c>
      <c r="B110" s="113" t="s">
        <v>169</v>
      </c>
      <c r="C110" s="114">
        <v>81</v>
      </c>
      <c r="D110" s="114">
        <v>5376</v>
      </c>
      <c r="E110" s="114">
        <v>79</v>
      </c>
      <c r="F110" s="120">
        <v>82</v>
      </c>
      <c r="G110" s="121">
        <v>5152</v>
      </c>
      <c r="H110" s="122">
        <v>81</v>
      </c>
      <c r="I110" s="118">
        <f t="shared" si="1"/>
        <v>2.5316455696202531E-2</v>
      </c>
    </row>
    <row r="111" spans="1:9" s="119" customFormat="1" ht="16.5" customHeight="1" x14ac:dyDescent="0.2">
      <c r="A111" s="112" t="s">
        <v>164</v>
      </c>
      <c r="B111" s="113" t="s">
        <v>123</v>
      </c>
      <c r="C111" s="114">
        <v>280</v>
      </c>
      <c r="D111" s="114">
        <v>27300</v>
      </c>
      <c r="E111" s="114">
        <v>246</v>
      </c>
      <c r="F111" s="120">
        <v>181</v>
      </c>
      <c r="G111" s="121">
        <v>17805</v>
      </c>
      <c r="H111" s="122">
        <v>161</v>
      </c>
      <c r="I111" s="118">
        <f t="shared" si="1"/>
        <v>-0.34552845528455284</v>
      </c>
    </row>
    <row r="112" spans="1:9" s="119" customFormat="1" ht="16.5" customHeight="1" x14ac:dyDescent="0.2">
      <c r="A112" s="112" t="s">
        <v>228</v>
      </c>
      <c r="B112" s="113" t="s">
        <v>215</v>
      </c>
      <c r="C112" s="114">
        <v>0</v>
      </c>
      <c r="D112" s="114">
        <v>0</v>
      </c>
      <c r="E112" s="114">
        <v>0</v>
      </c>
      <c r="F112" s="120">
        <v>0</v>
      </c>
      <c r="G112" s="121">
        <v>8908</v>
      </c>
      <c r="H112" s="122">
        <v>108</v>
      </c>
      <c r="I112" s="118" t="s">
        <v>112</v>
      </c>
    </row>
    <row r="113" spans="1:9" s="119" customFormat="1" ht="16.5" customHeight="1" x14ac:dyDescent="0.2">
      <c r="A113" s="112" t="s">
        <v>228</v>
      </c>
      <c r="B113" s="113" t="s">
        <v>217</v>
      </c>
      <c r="C113" s="114">
        <v>0</v>
      </c>
      <c r="D113" s="114">
        <v>0</v>
      </c>
      <c r="E113" s="114">
        <v>0</v>
      </c>
      <c r="F113" s="120">
        <v>0</v>
      </c>
      <c r="G113" s="121">
        <v>6554</v>
      </c>
      <c r="H113" s="122">
        <v>82</v>
      </c>
      <c r="I113" s="118" t="s">
        <v>112</v>
      </c>
    </row>
    <row r="114" spans="1:9" s="119" customFormat="1" ht="16.5" customHeight="1" x14ac:dyDescent="0.2">
      <c r="A114" s="112" t="s">
        <v>195</v>
      </c>
      <c r="B114" s="113" t="s">
        <v>185</v>
      </c>
      <c r="C114" s="114">
        <v>0</v>
      </c>
      <c r="D114" s="114">
        <v>5200</v>
      </c>
      <c r="E114" s="114">
        <v>105</v>
      </c>
      <c r="F114" s="120">
        <v>0</v>
      </c>
      <c r="G114" s="121">
        <v>0</v>
      </c>
      <c r="H114" s="122">
        <v>0</v>
      </c>
      <c r="I114" s="118">
        <f t="shared" si="1"/>
        <v>-1</v>
      </c>
    </row>
    <row r="115" spans="1:9" s="119" customFormat="1" ht="16.5" customHeight="1" x14ac:dyDescent="0.2">
      <c r="A115" s="112" t="s">
        <v>195</v>
      </c>
      <c r="B115" s="113" t="s">
        <v>123</v>
      </c>
      <c r="C115" s="114">
        <v>450</v>
      </c>
      <c r="D115" s="114">
        <v>40588</v>
      </c>
      <c r="E115" s="114">
        <v>565</v>
      </c>
      <c r="F115" s="120">
        <v>0</v>
      </c>
      <c r="G115" s="121">
        <v>0</v>
      </c>
      <c r="H115" s="122">
        <v>0</v>
      </c>
      <c r="I115" s="118">
        <f t="shared" si="1"/>
        <v>-1</v>
      </c>
    </row>
    <row r="116" spans="1:9" s="119" customFormat="1" ht="16.5" customHeight="1" x14ac:dyDescent="0.2">
      <c r="A116" s="112" t="s">
        <v>166</v>
      </c>
      <c r="B116" s="113" t="s">
        <v>119</v>
      </c>
      <c r="C116" s="114">
        <v>1075</v>
      </c>
      <c r="D116" s="114">
        <v>57988</v>
      </c>
      <c r="E116" s="114">
        <v>1102</v>
      </c>
      <c r="F116" s="120">
        <v>1280</v>
      </c>
      <c r="G116" s="121">
        <v>73733</v>
      </c>
      <c r="H116" s="122">
        <v>1282</v>
      </c>
      <c r="I116" s="118">
        <f t="shared" si="1"/>
        <v>0.16333938294010888</v>
      </c>
    </row>
    <row r="117" spans="1:9" s="119" customFormat="1" ht="16.5" customHeight="1" x14ac:dyDescent="0.2">
      <c r="A117" s="112" t="s">
        <v>166</v>
      </c>
      <c r="B117" s="113" t="s">
        <v>123</v>
      </c>
      <c r="C117" s="114">
        <v>15113</v>
      </c>
      <c r="D117" s="114">
        <v>1149933</v>
      </c>
      <c r="E117" s="114">
        <v>18338</v>
      </c>
      <c r="F117" s="120">
        <v>17098</v>
      </c>
      <c r="G117" s="121">
        <v>1218565</v>
      </c>
      <c r="H117" s="122">
        <v>20972</v>
      </c>
      <c r="I117" s="118">
        <f t="shared" si="1"/>
        <v>0.1436361653397317</v>
      </c>
    </row>
    <row r="118" spans="1:9" s="119" customFormat="1" ht="16.5" customHeight="1" x14ac:dyDescent="0.2">
      <c r="A118" s="112" t="s">
        <v>166</v>
      </c>
      <c r="B118" s="113" t="s">
        <v>217</v>
      </c>
      <c r="C118" s="114">
        <v>0</v>
      </c>
      <c r="D118" s="114">
        <v>0</v>
      </c>
      <c r="E118" s="114">
        <v>0</v>
      </c>
      <c r="F118" s="120">
        <v>0</v>
      </c>
      <c r="G118" s="121">
        <v>7418</v>
      </c>
      <c r="H118" s="122">
        <v>78</v>
      </c>
      <c r="I118" s="118" t="s">
        <v>112</v>
      </c>
    </row>
    <row r="119" spans="1:9" s="119" customFormat="1" ht="16.5" customHeight="1" x14ac:dyDescent="0.2">
      <c r="A119" s="112" t="s">
        <v>167</v>
      </c>
      <c r="B119" s="113" t="s">
        <v>125</v>
      </c>
      <c r="C119" s="114">
        <v>0</v>
      </c>
      <c r="D119" s="114">
        <v>0</v>
      </c>
      <c r="E119" s="114">
        <v>0</v>
      </c>
      <c r="F119" s="120">
        <v>297</v>
      </c>
      <c r="G119" s="121">
        <v>17820</v>
      </c>
      <c r="H119" s="122">
        <v>447</v>
      </c>
      <c r="I119" s="118" t="s">
        <v>112</v>
      </c>
    </row>
    <row r="120" spans="1:9" s="119" customFormat="1" ht="12.75" customHeight="1" x14ac:dyDescent="0.2">
      <c r="A120" s="26"/>
      <c r="B120" s="123" t="s">
        <v>196</v>
      </c>
      <c r="C120" s="124">
        <f t="shared" ref="C120:H120" si="2">SUM(C16:C119)</f>
        <v>89123</v>
      </c>
      <c r="D120" s="124">
        <f t="shared" si="2"/>
        <v>6635205</v>
      </c>
      <c r="E120" s="125">
        <f t="shared" si="2"/>
        <v>109464</v>
      </c>
      <c r="F120" s="126">
        <f t="shared" si="2"/>
        <v>107524</v>
      </c>
      <c r="G120" s="127">
        <f t="shared" si="2"/>
        <v>7843922</v>
      </c>
      <c r="H120" s="127">
        <f t="shared" si="2"/>
        <v>127589</v>
      </c>
      <c r="I120" s="128">
        <f>(+H120-E120)/E120</f>
        <v>0.16557955126799678</v>
      </c>
    </row>
    <row r="121" spans="1:9" s="119" customFormat="1" ht="12.75" customHeight="1" x14ac:dyDescent="0.2">
      <c r="A121" s="15"/>
      <c r="B121" s="15"/>
      <c r="C121" s="15"/>
      <c r="D121" s="15"/>
      <c r="E121" s="15"/>
      <c r="F121" s="15"/>
      <c r="G121" s="138" t="s">
        <v>130</v>
      </c>
      <c r="H121" s="138"/>
      <c r="I121" s="129">
        <f>+(F120-C120)/C120</f>
        <v>0.20646746631060445</v>
      </c>
    </row>
    <row r="122" spans="1:9" s="119" customFormat="1" x14ac:dyDescent="0.2">
      <c r="A122" s="15"/>
      <c r="B122" s="15"/>
      <c r="C122" s="15"/>
      <c r="D122" s="15"/>
      <c r="E122" s="15"/>
      <c r="F122" s="15"/>
      <c r="G122" s="15"/>
      <c r="H122" s="15"/>
      <c r="I122" s="15"/>
    </row>
    <row r="123" spans="1:9" s="119" customFormat="1" x14ac:dyDescent="0.2">
      <c r="A123" s="15"/>
      <c r="B123" s="15"/>
      <c r="C123" s="15"/>
      <c r="D123" s="15"/>
      <c r="E123" s="15"/>
      <c r="F123" s="15"/>
      <c r="G123" s="15"/>
      <c r="H123" s="15"/>
      <c r="I123" s="15"/>
    </row>
    <row r="124" spans="1:9" s="119" customFormat="1" x14ac:dyDescent="0.2">
      <c r="A124" s="15"/>
      <c r="B124" s="15"/>
      <c r="C124" s="15"/>
      <c r="D124" s="15"/>
      <c r="E124" s="15"/>
      <c r="F124" s="15"/>
      <c r="G124" s="15"/>
      <c r="H124" s="15"/>
      <c r="I124" s="15"/>
    </row>
    <row r="125" spans="1:9" s="119" customFormat="1" x14ac:dyDescent="0.2">
      <c r="A125" s="15"/>
      <c r="B125" s="15"/>
      <c r="C125" s="15"/>
      <c r="D125" s="15"/>
      <c r="E125" s="15"/>
      <c r="F125" s="15"/>
      <c r="G125" s="15"/>
      <c r="H125" s="15"/>
      <c r="I125" s="15"/>
    </row>
    <row r="126" spans="1:9" s="119" customFormat="1" x14ac:dyDescent="0.2">
      <c r="A126" s="15"/>
      <c r="B126" s="15"/>
      <c r="C126" s="15"/>
      <c r="D126" s="15"/>
      <c r="E126" s="15"/>
      <c r="F126" s="15"/>
      <c r="G126" s="15"/>
      <c r="H126" s="15"/>
      <c r="I126" s="15"/>
    </row>
    <row r="127" spans="1:9" s="119" customFormat="1" x14ac:dyDescent="0.2">
      <c r="A127" s="15"/>
      <c r="B127" s="15"/>
      <c r="C127" s="15"/>
      <c r="D127" s="15"/>
      <c r="E127" s="15"/>
      <c r="F127" s="15"/>
      <c r="G127" s="15"/>
      <c r="H127" s="15"/>
      <c r="I127" s="15"/>
    </row>
    <row r="128" spans="1:9" s="119" customFormat="1" x14ac:dyDescent="0.2">
      <c r="A128" s="15"/>
      <c r="B128" s="15"/>
      <c r="C128" s="15"/>
      <c r="D128" s="15"/>
      <c r="E128" s="15"/>
      <c r="F128" s="15"/>
      <c r="G128" s="15"/>
      <c r="H128" s="15"/>
      <c r="I128" s="15"/>
    </row>
    <row r="129" spans="1:9" s="119" customFormat="1" x14ac:dyDescent="0.2">
      <c r="A129" s="15"/>
      <c r="B129" s="15"/>
      <c r="C129" s="15"/>
      <c r="D129" s="15"/>
      <c r="E129" s="15"/>
      <c r="F129" s="15"/>
      <c r="G129" s="15"/>
      <c r="H129" s="15"/>
      <c r="I129" s="15"/>
    </row>
    <row r="130" spans="1:9" s="119" customFormat="1" x14ac:dyDescent="0.2">
      <c r="A130" s="15"/>
      <c r="B130" s="15"/>
      <c r="C130" s="15"/>
      <c r="D130" s="15"/>
      <c r="E130" s="15"/>
      <c r="F130" s="15"/>
      <c r="G130" s="15"/>
      <c r="H130" s="15"/>
      <c r="I130" s="15"/>
    </row>
    <row r="131" spans="1:9" s="119" customFormat="1" x14ac:dyDescent="0.2">
      <c r="A131" s="15"/>
      <c r="B131" s="15"/>
      <c r="C131" s="15"/>
      <c r="D131" s="15"/>
      <c r="E131" s="15"/>
      <c r="F131" s="15"/>
      <c r="G131" s="15"/>
      <c r="H131" s="15"/>
      <c r="I131" s="15"/>
    </row>
  </sheetData>
  <mergeCells count="1">
    <mergeCell ref="G121:H121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2019-01-30T00:30:02Z</cp:lastPrinted>
  <dcterms:created xsi:type="dcterms:W3CDTF">2015-04-15T02:22:17Z</dcterms:created>
  <dcterms:modified xsi:type="dcterms:W3CDTF">2023-05-31T18:26:42Z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